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tabRatio="605" firstSheet="2" activeTab="7"/>
  </bookViews>
  <sheets>
    <sheet name="1 пр" sheetId="1" r:id="rId1"/>
    <sheet name="2 пр" sheetId="2" r:id="rId2"/>
    <sheet name="3 пр" sheetId="3" r:id="rId3"/>
    <sheet name="4 пр" sheetId="4" r:id="rId4"/>
    <sheet name="5 пр" sheetId="5" r:id="rId5"/>
    <sheet name="пр6" sheetId="6" r:id="rId6"/>
    <sheet name="7 пр" sheetId="7" r:id="rId7"/>
    <sheet name="роспись" sheetId="8" r:id="rId8"/>
    <sheet name="Лист2" sheetId="9" r:id="rId9"/>
    <sheet name="выписка из бюджета" sheetId="10" r:id="rId10"/>
    <sheet name="дек 2013" sheetId="11" r:id="rId11"/>
    <sheet name="выписка с бюджета площ.99000" sheetId="12" r:id="rId12"/>
  </sheets>
  <definedNames>
    <definedName name="_xlnm.Print_Area" localSheetId="0">'1 пр'!$A$1:$D$95</definedName>
  </definedNames>
  <calcPr fullCalcOnLoad="1"/>
</workbook>
</file>

<file path=xl/sharedStrings.xml><?xml version="1.0" encoding="utf-8"?>
<sst xmlns="http://schemas.openxmlformats.org/spreadsheetml/2006/main" count="1299" uniqueCount="557">
  <si>
    <t>1 14 02053 10 0000 440</t>
  </si>
  <si>
    <t>1 14 06015 10 0000 430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</si>
  <si>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</si>
  <si>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>Уличное освещение</t>
  </si>
  <si>
    <t>Наименование кодов поступлений</t>
  </si>
  <si>
    <t>Администрация МО «Евпраксинский сельсовет»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</si>
  <si>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</si>
  <si>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</si>
  <si>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1 11 05035 10 0000 120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</si>
  <si>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</si>
  <si>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О00  117 01050 10 0000 180</t>
  </si>
  <si>
    <t xml:space="preserve"> 000 208 05000 10 0000 180</t>
  </si>
  <si>
    <t>002 01 00</t>
  </si>
  <si>
    <t xml:space="preserve"> 000 2 02 03015 10 0000 151</t>
  </si>
  <si>
    <t>Дорожное хозяйство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</si>
  <si>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</si>
  <si>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</si>
  <si>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</si>
  <si>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</si>
  <si>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</si>
  <si>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</si>
  <si>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</si>
  <si>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</si>
  <si>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202 02999 10 0000 151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</si>
  <si>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</si>
  <si>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</si>
  <si>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202 04999 10 0000151</t>
  </si>
  <si>
    <t>2 02 09024 10 0000 151</t>
  </si>
  <si>
    <t>900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</si>
  <si>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</si>
  <si>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</si>
  <si>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</si>
  <si>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</si>
  <si>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</si>
  <si>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</si>
  <si>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</si>
  <si>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</si>
  <si>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</si>
  <si>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</si>
  <si>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</si>
  <si>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>7953500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</si>
  <si>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</si>
  <si>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Прочие субсидии, зачисляемые в бюджеты поселений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</si>
  <si>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</si>
  <si>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</si>
  <si>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</si>
  <si>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Приложение №4</t>
  </si>
  <si>
    <t>Приложение №7</t>
  </si>
  <si>
    <t>Муниципальная пенсия</t>
  </si>
  <si>
    <t>000  1 06 02000 02 0000 110</t>
  </si>
  <si>
    <t xml:space="preserve">Налог на имущество организаций                  </t>
  </si>
  <si>
    <t>000  1 06 02010 02 0000 110</t>
  </si>
  <si>
    <t>000  1 06 02020 02 0000 110</t>
  </si>
  <si>
    <t>000  1 08 00000 00 0000 000</t>
  </si>
  <si>
    <t xml:space="preserve">ГОСУДАРСТВЕННАЯ ПОШЛИНА                        </t>
  </si>
  <si>
    <t>000  1 09 00000 00 0000 000</t>
  </si>
  <si>
    <t xml:space="preserve">Прочие безвозмездные поступления в бюджеты поселений от бюджетов муниципальных районов </t>
  </si>
  <si>
    <t>000  1 13 00000 00 0000 000</t>
  </si>
  <si>
    <t>000  1 13 02000 00 0000 130</t>
  </si>
  <si>
    <t xml:space="preserve">Доходы от компенсации затрат государства       </t>
  </si>
  <si>
    <t>000  1 13 02065 10 0000 130</t>
  </si>
  <si>
    <t>000  1 13 02995 10 0000 130</t>
  </si>
  <si>
    <t>000  1 14 00000 00 0000 000</t>
  </si>
  <si>
    <t>520 15 00</t>
  </si>
  <si>
    <t>000  1 14 02053 10 0000 410</t>
  </si>
  <si>
    <t>000  1 14 06000 00 0000 430</t>
  </si>
  <si>
    <t>000  1 14 06025 10 0000 430</t>
  </si>
  <si>
    <t>000  1 16 30015 01 0000 140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</si>
  <si>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</si>
  <si>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>000  1 17 00000 00 0000 000</t>
  </si>
  <si>
    <t xml:space="preserve">ПРОЧИЕ НЕНАЛОГОВЫЕ ДОХОДЫ                      </t>
  </si>
  <si>
    <t xml:space="preserve"> 000 1 01 02010 01 0000 110</t>
  </si>
  <si>
    <t>Комплексная целевая программа "Социальное развитие сел МО "Евпраксинский сельсовет"</t>
  </si>
  <si>
    <t xml:space="preserve">Главный бухгалтер </t>
  </si>
  <si>
    <t xml:space="preserve">Л.А. Вильданова </t>
  </si>
  <si>
    <t>Межбюджетные трансферты, передаваемые бюджетами поселений по осуществлению передачи полномочий по организации  досуга и обеспечения услугами организаций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</si>
  <si>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</si>
  <si>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</si>
  <si>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</si>
  <si>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</si>
  <si>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</si>
  <si>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</si>
  <si>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</si>
  <si>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</si>
  <si>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</si>
  <si>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 от  компенсации  затрат  бюджетов поселений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</si>
  <si>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</si>
  <si>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</si>
  <si>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</si>
  <si>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</si>
  <si>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117 01050 10 0000 180 </t>
  </si>
  <si>
    <t>"ЕВПРАКСИНСКИЙ СЕЛЬСОВЕТ" НА 2013год</t>
  </si>
  <si>
    <t xml:space="preserve">ВЫПИСКА ИЗ БЮДЖЕТА  МУНИЦИПАЛЬНОГО ОБРАЗОВАНИЯ  </t>
  </si>
  <si>
    <t>260340придом</t>
  </si>
  <si>
    <t>80дорога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</si>
  <si>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</si>
  <si>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от продажи земельных участков,государственная собственность которых не разграничена и которые расположены в границах поселений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</si>
  <si>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</si>
  <si>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</si>
  <si>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</si>
  <si>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</si>
  <si>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</si>
  <si>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</si>
  <si>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Программа внутренних муниципальных заимствований муниципального образования «Евпраксинский сельсовет»» на 2013 год</t>
  </si>
  <si>
    <t>Прочие мероприятия по благоустройству сельских поселений</t>
  </si>
  <si>
    <t>Контрольно-счетный орган</t>
  </si>
  <si>
    <t xml:space="preserve">219 05000 10 0000 151 </t>
  </si>
  <si>
    <t>Кредиты коммерческих организаций</t>
  </si>
  <si>
    <t>привлечение</t>
  </si>
  <si>
    <t>погашение</t>
  </si>
  <si>
    <t>000 116 30000 01 0000 140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</si>
  <si>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</si>
  <si>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</si>
  <si>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</si>
  <si>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</si>
  <si>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</si>
  <si>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</si>
  <si>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</si>
  <si>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</si>
  <si>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</si>
  <si>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</si>
  <si>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</si>
  <si>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</si>
  <si>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</si>
  <si>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</si>
  <si>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</si>
  <si>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</si>
  <si>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</si>
  <si>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</si>
  <si>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</si>
  <si>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</si>
  <si>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</si>
  <si>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</si>
  <si>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</si>
  <si>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</si>
  <si>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500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</si>
  <si>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</si>
  <si>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</si>
  <si>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</si>
  <si>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</si>
  <si>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</si>
  <si>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</si>
  <si>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</si>
  <si>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</si>
  <si>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</si>
  <si>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</si>
  <si>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Муниципальные целевые программы</t>
  </si>
  <si>
    <t>0405</t>
  </si>
  <si>
    <t>Субсидии юридическим лицам</t>
  </si>
  <si>
    <t>006</t>
  </si>
  <si>
    <t xml:space="preserve">
Отраслевая целевая программа  «Развитие молочного скотоводства и увеличение производства молока в Астраханской области на 2009-2011 годы»
</t>
  </si>
  <si>
    <t>522 86 10</t>
  </si>
  <si>
    <t>Другие вопросы в области национальной экономики</t>
  </si>
  <si>
    <t>0412</t>
  </si>
  <si>
    <t>338 00 00</t>
  </si>
  <si>
    <t>795 00 00</t>
  </si>
  <si>
    <t>Целевая программа муниципального образования "Приволжский район" "Поддержка малого и среднего предпринимательства"</t>
  </si>
  <si>
    <t>795 06 00</t>
  </si>
  <si>
    <t>05</t>
  </si>
  <si>
    <t>0503</t>
  </si>
  <si>
    <t>Обеспечение деятельности подведомственных учреждений</t>
  </si>
  <si>
    <t>Выполнение функций бюджетными учреждениями</t>
  </si>
  <si>
    <t>910</t>
  </si>
  <si>
    <t>Культура, кинематография и средства массовой информации</t>
  </si>
  <si>
    <t>08</t>
  </si>
  <si>
    <t>Культура</t>
  </si>
  <si>
    <t>0801</t>
  </si>
  <si>
    <t>Дворцы и дома культуры, другие учреждения культур и средств массовой информации</t>
  </si>
  <si>
    <t>440 00 00</t>
  </si>
  <si>
    <t>440 99 00</t>
  </si>
  <si>
    <t>Физическая культура и спорт</t>
  </si>
  <si>
    <t>Социальные выплаты</t>
  </si>
  <si>
    <t>005</t>
  </si>
  <si>
    <t>1003</t>
  </si>
  <si>
    <r>
      <t>"__26_  "</t>
    </r>
    <r>
      <rPr>
        <sz val="10"/>
        <rFont val="Arial"/>
        <family val="0"/>
      </rPr>
      <t xml:space="preserve"> __12__ 2012г. №__41_</t>
    </r>
  </si>
  <si>
    <r>
      <t xml:space="preserve">"  </t>
    </r>
    <r>
      <rPr>
        <sz val="11"/>
        <rFont val="Arial"/>
        <family val="2"/>
      </rPr>
      <t xml:space="preserve"> 26  ___12_</t>
    </r>
    <r>
      <rPr>
        <u val="single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2012г. №_41__</t>
    </r>
  </si>
  <si>
    <r>
      <t>"__26_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_12__  </t>
    </r>
    <r>
      <rPr>
        <sz val="12"/>
        <rFont val="Times New Roman"/>
        <family val="1"/>
      </rPr>
      <t xml:space="preserve"> 2012г. №_41_</t>
    </r>
  </si>
  <si>
    <r>
      <t>" 26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12   </t>
    </r>
    <r>
      <rPr>
        <sz val="10"/>
        <rFont val="Arial"/>
        <family val="0"/>
      </rPr>
      <t xml:space="preserve"> 2012г. №_41__</t>
    </r>
  </si>
  <si>
    <r>
      <t>"26 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___ 12  </t>
    </r>
    <r>
      <rPr>
        <sz val="13"/>
        <rFont val="Times New Roman"/>
        <family val="1"/>
      </rPr>
      <t xml:space="preserve"> 2012г. №_41</t>
    </r>
  </si>
  <si>
    <t>Мероприятия в области социальной политики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</si>
  <si>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</si>
  <si>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</si>
  <si>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</si>
  <si>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</si>
  <si>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</si>
  <si>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Руководство и управление в сфере установленных функций</t>
  </si>
  <si>
    <t>001 00 00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</si>
  <si>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</si>
  <si>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</si>
  <si>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</si>
  <si>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001 36 00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</si>
  <si>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</si>
  <si>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</si>
  <si>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</si>
  <si>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</si>
  <si>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</si>
  <si>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</si>
  <si>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</si>
  <si>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</si>
  <si>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</si>
  <si>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 xml:space="preserve">Физическая культура </t>
  </si>
  <si>
    <t>1101</t>
  </si>
  <si>
    <t>1001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</si>
  <si>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</si>
  <si>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</si>
  <si>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</si>
  <si>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</si>
  <si>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</si>
  <si>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</si>
  <si>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</si>
  <si>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</si>
  <si>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</si>
  <si>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</si>
  <si>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</si>
  <si>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</si>
  <si>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</si>
  <si>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</si>
  <si>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</si>
  <si>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</si>
  <si>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</si>
  <si>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</si>
  <si>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</si>
  <si>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</si>
  <si>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>II</t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</si>
  <si>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</si>
  <si>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</si>
  <si>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</si>
  <si>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 000 1 05 03000 00 0000 110</t>
  </si>
  <si>
    <t xml:space="preserve"> 000 1 05 03010 01 0000 110</t>
  </si>
  <si>
    <t xml:space="preserve"> 000 1 05 03020 01 0000 110</t>
  </si>
  <si>
    <t>2013год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</si>
  <si>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</si>
  <si>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000 1 16 51040 02 0000 140 </t>
  </si>
  <si>
    <t>098 01 02</t>
  </si>
  <si>
    <t xml:space="preserve">000 219 05000 10 0000 151 </t>
  </si>
  <si>
    <t>795 17 00</t>
  </si>
  <si>
    <t>000  1 14 02053 10 0000 440</t>
  </si>
  <si>
    <t>000  1 14 06015 10 0000 430</t>
  </si>
  <si>
    <t>МЦП "Социальное развитие сел на территории Приволжского района на 2011-2013гг"</t>
  </si>
  <si>
    <t>7951700</t>
  </si>
  <si>
    <t>МЦП "Социальное развитие сел на территории Приволжского района Астраханской области на 2012-2013гг"</t>
  </si>
  <si>
    <t>Прочие поступления от денежных взысканий (штрафов) и иных сумм в возмещение ущерба, зачисляемые в бюджеты поселений</t>
  </si>
  <si>
    <t>000 116 90050 10 0000 140</t>
  </si>
  <si>
    <t xml:space="preserve">  1 16 30015 01 0000 140</t>
  </si>
  <si>
    <t xml:space="preserve"> 1 16 51040 02 0000 140 </t>
  </si>
  <si>
    <t xml:space="preserve"> 116 90050 10 0000 140</t>
  </si>
  <si>
    <t>2 02 09054 10 0000 151</t>
  </si>
  <si>
    <t>Прочие безвозмездные поступления в бюджеты поселений от бюджетов муниципальных районов</t>
  </si>
  <si>
    <t>000 116 00000 00 0000 140</t>
  </si>
  <si>
    <t>Увеличение остатков средств бюджетов</t>
  </si>
  <si>
    <t xml:space="preserve">ДЦП Развитие дорожного хозяйства Астраханской области на 2012-2016гг"(областные средства) </t>
  </si>
  <si>
    <t xml:space="preserve">ДЦП Развитие дорожного хозяйства Астраханской области на 2012-2016гг" (средства поселения) </t>
  </si>
  <si>
    <t>0409</t>
  </si>
  <si>
    <t>5221312</t>
  </si>
  <si>
    <t>7953400</t>
  </si>
  <si>
    <t>000 3 03 99050 10 0000 180</t>
  </si>
  <si>
    <t>Прочие безвозмездные поступления учреждениям, находящимся в ведении органов местного самоуправления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</si>
  <si>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</si>
  <si>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</si>
  <si>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</si>
  <si>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000 1 01 02030 01 0000 110</t>
  </si>
  <si>
    <t>Налог на доходы физических лиц с доходов, полученных от осуществления деятельности физическими лицами, в соответствии со статьей 228 НК РФ</t>
  </si>
  <si>
    <t>Уменьшение остатков средств бюджетов</t>
  </si>
  <si>
    <t>Услуги в области сельского хозяйства</t>
  </si>
  <si>
    <t>7953401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</si>
  <si>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</si>
  <si>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>795 34 01</t>
  </si>
  <si>
    <t>Уменьшение прочих остатков средств бюджетов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</si>
  <si>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</si>
  <si>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</si>
  <si>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</si>
  <si>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</si>
  <si>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</si>
  <si>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</si>
  <si>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Всего</t>
  </si>
  <si>
    <t>по нормативам 2010</t>
  </si>
  <si>
    <t>на содержание аппарата-</t>
  </si>
  <si>
    <t>1717,0тыс руб</t>
  </si>
  <si>
    <t>з.плата</t>
  </si>
  <si>
    <t>все остальные расходы -</t>
  </si>
  <si>
    <t>величина муниципального долга на 01.01.2013г.</t>
  </si>
  <si>
    <t>объем привлечения в 2013 году</t>
  </si>
  <si>
    <t>объем погашения в 2013 г</t>
  </si>
  <si>
    <t>планируемая величина муниципального долга на 01.01.2014г.</t>
  </si>
  <si>
    <t>на 2013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</si>
  <si>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2013 год 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</si>
  <si>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2013 год </t>
  </si>
  <si>
    <t>доходов и расходов резервного фонда бюджета муниципального образования "Евпраксинский сельсовет" на 2013 год</t>
  </si>
  <si>
    <t>Уменьшение прочих остатков денежных средств бюджетов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</si>
  <si>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</si>
  <si>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</si>
  <si>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>1 08 04020 01 4000 110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</si>
  <si>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</si>
  <si>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</si>
  <si>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</si>
  <si>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</si>
  <si>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</si>
  <si>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</si>
  <si>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</si>
  <si>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</si>
  <si>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</si>
  <si>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Утверждаю:</t>
  </si>
  <si>
    <t>МО "Евпраксинский сельсовет"</t>
  </si>
  <si>
    <t>________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</si>
  <si>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</si>
  <si>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</si>
  <si>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</si>
  <si>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</si>
  <si>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</si>
  <si>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</si>
  <si>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Всего расходов</t>
  </si>
  <si>
    <t>Функционирование высшего должностного лица</t>
  </si>
  <si>
    <t>Заработная плата</t>
  </si>
  <si>
    <t>Начисления на заработную плату</t>
  </si>
  <si>
    <t xml:space="preserve">Контрольно-счетный орган </t>
  </si>
  <si>
    <t>Проведение выборов и референдумов</t>
  </si>
  <si>
    <t>Увеличение стоимости материальных запасов</t>
  </si>
  <si>
    <t>Резервные фонды органов местного самоуправления</t>
  </si>
  <si>
    <t>О13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</si>
  <si>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</si>
  <si>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</si>
  <si>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</si>
  <si>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</si>
  <si>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</si>
  <si>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</si>
  <si>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</si>
  <si>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Аренда имущества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</si>
  <si>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</si>
  <si>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</si>
  <si>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 xml:space="preserve">Прочие услуги </t>
  </si>
  <si>
    <t>О01</t>
  </si>
  <si>
    <t>МЦП "Развитие сельского хозяйства в Приволжском районе в 2012-2013годах"</t>
  </si>
  <si>
    <t xml:space="preserve">ДЦП Развитие дорожного хозяйства Астраханской области на 2012-2016гг"  </t>
  </si>
  <si>
    <t>180,0     99,0</t>
  </si>
  <si>
    <t>Благоустройство (уличное освещение)</t>
  </si>
  <si>
    <t>Озеленение</t>
  </si>
  <si>
    <t>Культура,кинематография и средства массовой информации</t>
  </si>
  <si>
    <t>Дворцы и дома культуры</t>
  </si>
  <si>
    <t>Мероприятия в области социальной политики (почетные жители)</t>
  </si>
  <si>
    <t>Пособия по социальной помощи населению</t>
  </si>
  <si>
    <t>0013600</t>
  </si>
  <si>
    <t>0020300</t>
  </si>
  <si>
    <t>0020400</t>
  </si>
  <si>
    <t>Социальные пособия, выплачиваемые организациями сектора гос.управления</t>
  </si>
  <si>
    <t xml:space="preserve">Центральный аппарат </t>
  </si>
  <si>
    <t xml:space="preserve">ДЦП "Социальное развитие сел на территории Приволжского района Астраханской области на 2013-2016гг" </t>
  </si>
  <si>
    <t xml:space="preserve">  202 04012 10 0000 151</t>
  </si>
  <si>
    <t>0200100</t>
  </si>
  <si>
    <t>0700500</t>
  </si>
  <si>
    <t>0100</t>
  </si>
  <si>
    <t>0107</t>
  </si>
  <si>
    <t>0300</t>
  </si>
  <si>
    <t>0400</t>
  </si>
  <si>
    <t>0500</t>
  </si>
  <si>
    <t>0800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</si>
  <si>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</si>
  <si>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</si>
  <si>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</si>
  <si>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</si>
  <si>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</si>
  <si>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</si>
  <si>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</si>
  <si>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</si>
  <si>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</si>
  <si>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001</t>
  </si>
  <si>
    <t>Субвенции бюджетам на осуществлениеполномочий по составлению протоколов</t>
  </si>
  <si>
    <t>НАЛОГИ НА СОВОКУПНЫЙ ДОХОД</t>
  </si>
  <si>
    <t xml:space="preserve"> 000 1 05 00000 00 0000 000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</si>
  <si>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</si>
  <si>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</si>
  <si>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</si>
  <si>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</si>
  <si>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</si>
  <si>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</si>
  <si>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</si>
  <si>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</si>
  <si>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</si>
  <si>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</si>
  <si>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</si>
  <si>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</si>
  <si>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</si>
  <si>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</si>
  <si>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</si>
  <si>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</si>
  <si>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</si>
  <si>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</si>
  <si>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</si>
  <si>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</si>
  <si>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</si>
  <si>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</si>
  <si>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</si>
  <si>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</si>
  <si>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</si>
  <si>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</si>
  <si>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</si>
  <si>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</si>
  <si>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</si>
  <si>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</si>
  <si>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</si>
  <si>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</si>
  <si>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</si>
  <si>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</si>
  <si>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</si>
  <si>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</si>
  <si>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</si>
  <si>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</si>
  <si>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</si>
  <si>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</si>
  <si>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</si>
  <si>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</si>
  <si>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</si>
  <si>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</si>
  <si>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</si>
  <si>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</si>
  <si>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Прочие субсидии бюджетам поселений</t>
  </si>
  <si>
    <t xml:space="preserve"> 000 2 02 02999 10 0000 151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</si>
  <si>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</si>
  <si>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</si>
  <si>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</si>
  <si>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бюджетным учреждениям на выполнение муниципального задания</t>
  </si>
  <si>
    <t xml:space="preserve"> 000 2 02 09054 10 0000 151</t>
  </si>
  <si>
    <t xml:space="preserve"> 000 1 06 01030 10 1000 110</t>
  </si>
  <si>
    <t xml:space="preserve"> 000 1 06 01030 10 2000 110</t>
  </si>
  <si>
    <t>ДОХОДЫ ОТ ПРЕДПРИНИМАТЕЛЬСКОЙ И ИНОЙ ПРИНОСЯЩЕЙ ДОХОД  ДЕЯТЕЛЬНОСТИ</t>
  </si>
  <si>
    <t xml:space="preserve"> 000 3 00 00000 00 0000 000</t>
  </si>
  <si>
    <t>РЫНОЧНЫЕ ПРОДАЖИ ТОВАРОВ И УСЛУГ</t>
  </si>
  <si>
    <t xml:space="preserve"> 000 3 02 00000 00 0000 000</t>
  </si>
  <si>
    <t>Доходы от продажи услуг</t>
  </si>
  <si>
    <t xml:space="preserve"> 000 3 02 01000 00 0000 130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</si>
  <si>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</si>
  <si>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 000 3 02 01050 10 0000 130</t>
  </si>
  <si>
    <t>Доходы бюджета - ИТОГО</t>
  </si>
  <si>
    <t xml:space="preserve"> 000 8 50 00000 00 0000 000</t>
  </si>
  <si>
    <t>2012 год</t>
  </si>
  <si>
    <t>000 117 05050 10 0000 180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</si>
  <si>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</si>
  <si>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</si>
  <si>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</si>
  <si>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</si>
  <si>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</si>
  <si>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</si>
  <si>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</si>
  <si>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</si>
  <si>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</si>
  <si>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</si>
  <si>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5201504</t>
  </si>
  <si>
    <t>490 01  01</t>
  </si>
  <si>
    <t>490 01 01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</si>
  <si>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</si>
  <si>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</si>
  <si>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</si>
  <si>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</si>
  <si>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</si>
  <si>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</si>
  <si>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</si>
  <si>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</si>
  <si>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</si>
  <si>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</si>
  <si>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</si>
  <si>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</si>
  <si>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</si>
  <si>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</si>
  <si>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Обеспечение мероприятий по переселению граждан из аварийного жилого фонда</t>
  </si>
  <si>
    <t>Жилищное хозяйство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</si>
  <si>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</si>
  <si>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</si>
  <si>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</si>
  <si>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</si>
  <si>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</si>
  <si>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</si>
  <si>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</si>
  <si>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</si>
  <si>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I</t>
  </si>
  <si>
    <t>на 2013 год"</t>
  </si>
  <si>
    <t>1 11 05013 10 0000 120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</si>
  <si>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</si>
  <si>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</si>
  <si>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</si>
  <si>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</si>
  <si>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1 14 02053 10 0000 410</t>
  </si>
  <si>
    <t>Возврат остатков субсидий и субвенций прошлых лет</t>
  </si>
  <si>
    <t>821</t>
  </si>
  <si>
    <t>Код листа</t>
  </si>
  <si>
    <t>Код источника финансирования по КИВФ, КИВнФ</t>
  </si>
  <si>
    <t xml:space="preserve">Утвержденные </t>
  </si>
  <si>
    <t>бюджетные</t>
  </si>
  <si>
    <t>назначения</t>
  </si>
  <si>
    <t>2</t>
  </si>
  <si>
    <t>ВБ=00</t>
  </si>
  <si>
    <t>ИСТОЧНИКИ ВНУТРЕННЕГО ФИНАНСИРОВАНИЯ ДЕФИЦИТОВ  БЮДЖЕТОВ</t>
  </si>
  <si>
    <t>520</t>
  </si>
  <si>
    <t>20</t>
  </si>
  <si>
    <t xml:space="preserve"> 000 01 00 00 00 00 0000 000</t>
  </si>
  <si>
    <t>Бюджетные кредиты от других бюджетов бюджетной системы Российской Федерации</t>
  </si>
  <si>
    <t>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</si>
  <si>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</si>
  <si>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</si>
  <si>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</si>
  <si>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</si>
  <si>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</si>
  <si>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01  03  01  00  10  0000  710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</si>
  <si>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</si>
  <si>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01  03  01  00  00  0000  800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</si>
  <si>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</si>
  <si>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01  03  01  00  10  0000  810</t>
  </si>
  <si>
    <t xml:space="preserve">Изменение остатков средств </t>
  </si>
  <si>
    <t>01  00  00  00  00  0000  00А</t>
  </si>
  <si>
    <t>Изменение остатков средств на счетах по учету средств бюджетов</t>
  </si>
  <si>
    <t>01  05  00  00  00  0000  000</t>
  </si>
  <si>
    <t>01  05  00  00  00  0000  500</t>
  </si>
  <si>
    <t>01  05  02  00  00  0000  500</t>
  </si>
  <si>
    <t>01  05  02  01  00  0000  510</t>
  </si>
  <si>
    <t>01  05  02  01  10  0000  510</t>
  </si>
  <si>
    <t>01  05  00  00  00  0000  600</t>
  </si>
  <si>
    <t>01  05  02  00  00  0000  600</t>
  </si>
  <si>
    <t>01  05  02  01  00  0000  610</t>
  </si>
  <si>
    <t>Уменьшение прочих остатков денежных средств бюджетов поселений</t>
  </si>
  <si>
    <t>01  05  02  01  10  0000  610</t>
  </si>
  <si>
    <t>объем привлечения в 2014 году</t>
  </si>
  <si>
    <t>объем погашения в 2014 г</t>
  </si>
  <si>
    <t>планируемая величина муниципального долга на 01.01.2015г.</t>
  </si>
  <si>
    <t>объем привлечения в 2015 году</t>
  </si>
  <si>
    <t>объем погашения в 2015 г</t>
  </si>
  <si>
    <t>планируемая величина муниципального долга на 01.01.2016г.</t>
  </si>
  <si>
    <t>В.А.Воронков</t>
  </si>
  <si>
    <t>Приложение №6</t>
  </si>
  <si>
    <t>Глава администрации</t>
  </si>
  <si>
    <t>объем привлечения в 2016 году</t>
  </si>
  <si>
    <t>объем погашения в 2016 г</t>
  </si>
  <si>
    <t>планируемая величина муниципального долга на 01.01.2017г.</t>
  </si>
  <si>
    <t xml:space="preserve">Структура муниципального долга муниципального образования «Евпраксинский  сельсовет» на 2013-2016годы </t>
  </si>
  <si>
    <t>к Решению Совета МО "Евпраксинский сельсовет" "О бюджете муниципального  образования</t>
  </si>
  <si>
    <t>"Евпраксинский сельсовет" на 2013год от 26.12.2012г № 41</t>
  </si>
  <si>
    <r>
      <t xml:space="preserve">" _26_" </t>
    </r>
    <r>
      <rPr>
        <sz val="14"/>
        <rFont val="Arial"/>
        <family val="2"/>
      </rPr>
      <t xml:space="preserve">  _</t>
    </r>
    <r>
      <rPr>
        <u val="single"/>
        <sz val="14"/>
        <rFont val="Arial"/>
        <family val="2"/>
      </rPr>
      <t xml:space="preserve">_12__  </t>
    </r>
    <r>
      <rPr>
        <sz val="14"/>
        <rFont val="Arial"/>
        <family val="2"/>
      </rPr>
      <t xml:space="preserve"> 2012г. №_41__</t>
    </r>
  </si>
  <si>
    <t>Содержание аппарата</t>
  </si>
  <si>
    <t xml:space="preserve">Денежные взыскания (штрафы) </t>
  </si>
  <si>
    <t>10%деф</t>
  </si>
  <si>
    <t>32,21 с/хоз; 59,9-поч жит,5сар,363,0-культ</t>
  </si>
  <si>
    <t>на 21.10.13</t>
  </si>
  <si>
    <t>остаток</t>
  </si>
  <si>
    <t>кредит</t>
  </si>
  <si>
    <t>факт</t>
  </si>
  <si>
    <t>доходы,дефицит, кредит</t>
  </si>
  <si>
    <t>остаток на 01.01.13</t>
  </si>
  <si>
    <t>ДЦП Развитие дорожного хозяйства Астраханской области на 2012-2016гг" и на перспективу до 2020года"</t>
  </si>
  <si>
    <t xml:space="preserve">МЦП "Социальное развитие сел на территории Приволжского района Астраханской области на 2012-2013гг" </t>
  </si>
  <si>
    <t xml:space="preserve">МЦП "Развитие дорожного хозяйства Приволжского района на 2012-2014гг и на перспективу до 2016года"  </t>
  </si>
  <si>
    <t>Муниципальная  программа "Социальное развитие сел на территории Приволжского района на 2011 - 2013гг"</t>
  </si>
  <si>
    <t xml:space="preserve">МЦП "Развитие сельского хозяйства в Приволжском районе в 2012-2013годах" </t>
  </si>
  <si>
    <t xml:space="preserve">Осуществление первичного воинского учёта на территориях, где отсутствуют военные комиссариаты </t>
  </si>
  <si>
    <t xml:space="preserve">ДЦП Развитие дорожного хозяйства в Приволжском районе на 2012-2014гг и на перспективу до 2016года" </t>
  </si>
  <si>
    <t>Жилищно- коммунальное хозяйство</t>
  </si>
  <si>
    <t xml:space="preserve">Глава администрации </t>
  </si>
  <si>
    <t>Главный бухгалтер</t>
  </si>
  <si>
    <t>Л.А.Вильданова</t>
  </si>
  <si>
    <t>В том числе средства района</t>
  </si>
  <si>
    <t>180,0 тыс.руб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</si>
</sst>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  <numFmt numFmtId="198" formatCode="0.000000"/>
    <numFmt numFmtId="199" formatCode="0.0000000"/>
    <numFmt numFmtId="200" formatCode="0.00000000"/>
  </numFmts>
  <fonts count="5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7"/>
      <name val="Arial"/>
      <family val="0"/>
    </font>
    <font>
      <sz val="12"/>
      <name val="Arial Cyr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60" applyNumberFormat="1" applyFont="1" applyFill="1" applyAlignment="1" applyProtection="1">
      <alignment/>
      <protection/>
    </xf>
    <xf numFmtId="183" fontId="3" fillId="0" borderId="0" xfId="60" applyNumberFormat="1" applyFont="1" applyFill="1" applyBorder="1" applyAlignment="1" applyProtection="1">
      <alignment/>
      <protection/>
    </xf>
    <xf numFmtId="184" fontId="3" fillId="0" borderId="0" xfId="60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18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181" fontId="10" fillId="0" borderId="0" xfId="0" applyNumberFormat="1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" fontId="1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left" wrapText="1"/>
    </xf>
    <xf numFmtId="0" fontId="10" fillId="0" borderId="22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" fontId="12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81" fontId="4" fillId="0" borderId="23" xfId="0" applyNumberFormat="1" applyFont="1" applyBorder="1" applyAlignment="1">
      <alignment horizontal="right"/>
    </xf>
    <xf numFmtId="0" fontId="17" fillId="0" borderId="22" xfId="0" applyFont="1" applyBorder="1" applyAlignment="1">
      <alignment wrapText="1"/>
    </xf>
    <xf numFmtId="0" fontId="12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wrapText="1"/>
    </xf>
    <xf numFmtId="0" fontId="12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justify" vertical="top" wrapText="1"/>
    </xf>
    <xf numFmtId="0" fontId="18" fillId="0" borderId="23" xfId="0" applyFont="1" applyBorder="1" applyAlignment="1">
      <alignment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23" xfId="0" applyFont="1" applyBorder="1" applyAlignment="1">
      <alignment horizontal="left" wrapText="1"/>
    </xf>
    <xf numFmtId="0" fontId="2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86" fontId="10" fillId="0" borderId="34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wrapText="1"/>
    </xf>
    <xf numFmtId="180" fontId="10" fillId="0" borderId="23" xfId="0" applyNumberFormat="1" applyFont="1" applyFill="1" applyBorder="1" applyAlignment="1">
      <alignment horizontal="right" vertical="center" wrapText="1"/>
    </xf>
    <xf numFmtId="180" fontId="10" fillId="0" borderId="23" xfId="0" applyNumberFormat="1" applyFont="1" applyFill="1" applyBorder="1" applyAlignment="1">
      <alignment horizontal="center" wrapText="1"/>
    </xf>
    <xf numFmtId="186" fontId="20" fillId="0" borderId="23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wrapText="1"/>
    </xf>
    <xf numFmtId="186" fontId="10" fillId="0" borderId="23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left" vertical="center" wrapText="1"/>
    </xf>
    <xf numFmtId="180" fontId="10" fillId="0" borderId="29" xfId="0" applyNumberFormat="1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left" vertical="center" wrapText="1"/>
    </xf>
    <xf numFmtId="180" fontId="10" fillId="0" borderId="30" xfId="0" applyNumberFormat="1" applyFont="1" applyFill="1" applyBorder="1" applyAlignment="1">
      <alignment horizontal="center" wrapText="1"/>
    </xf>
    <xf numFmtId="0" fontId="18" fillId="0" borderId="26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21" fillId="0" borderId="13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4" fillId="0" borderId="13" xfId="0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0" fontId="22" fillId="0" borderId="22" xfId="0" applyFont="1" applyBorder="1" applyAlignment="1">
      <alignment horizontal="justify" vertical="top" wrapText="1"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wrapText="1"/>
    </xf>
    <xf numFmtId="0" fontId="10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wrapText="1"/>
    </xf>
    <xf numFmtId="180" fontId="10" fillId="0" borderId="37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26" fillId="0" borderId="13" xfId="0" applyFont="1" applyBorder="1" applyAlignment="1">
      <alignment horizontal="justify" vertical="top" wrapText="1"/>
    </xf>
    <xf numFmtId="0" fontId="27" fillId="0" borderId="13" xfId="0" applyFont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8" fillId="0" borderId="2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0" fontId="29" fillId="0" borderId="13" xfId="0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13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4" fontId="4" fillId="0" borderId="0" xfId="0" applyNumberFormat="1" applyFont="1" applyAlignment="1">
      <alignment/>
    </xf>
    <xf numFmtId="0" fontId="24" fillId="0" borderId="4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3" fillId="0" borderId="41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3" fillId="0" borderId="40" xfId="0" applyFont="1" applyFill="1" applyBorder="1" applyAlignment="1">
      <alignment horizontal="center"/>
    </xf>
    <xf numFmtId="187" fontId="23" fillId="0" borderId="23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85" fontId="0" fillId="0" borderId="0" xfId="0" applyNumberFormat="1" applyAlignment="1">
      <alignment/>
    </xf>
    <xf numFmtId="195" fontId="0" fillId="0" borderId="0" xfId="0" applyNumberFormat="1" applyAlignment="1">
      <alignment/>
    </xf>
    <xf numFmtId="187" fontId="23" fillId="0" borderId="37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187" fontId="24" fillId="0" borderId="23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4" fillId="0" borderId="13" xfId="0" applyFont="1" applyBorder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 wrapText="1"/>
    </xf>
    <xf numFmtId="0" fontId="33" fillId="0" borderId="0" xfId="0" applyFont="1" applyAlignment="1">
      <alignment horizontal="left"/>
    </xf>
    <xf numFmtId="0" fontId="33" fillId="0" borderId="0" xfId="0" applyFont="1" applyFill="1" applyAlignment="1" applyProtection="1">
      <alignment wrapText="1"/>
      <protection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horizontal="left" indent="15"/>
    </xf>
    <xf numFmtId="0" fontId="34" fillId="0" borderId="0" xfId="0" applyFont="1" applyBorder="1" applyAlignment="1">
      <alignment/>
    </xf>
    <xf numFmtId="0" fontId="33" fillId="0" borderId="0" xfId="0" applyFont="1" applyFill="1" applyAlignment="1">
      <alignment horizontal="left" vertical="center"/>
    </xf>
    <xf numFmtId="182" fontId="33" fillId="0" borderId="0" xfId="60" applyNumberFormat="1" applyFont="1" applyAlignment="1">
      <alignment/>
    </xf>
    <xf numFmtId="0" fontId="4" fillId="0" borderId="42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49" fontId="33" fillId="0" borderId="13" xfId="0" applyNumberFormat="1" applyFont="1" applyBorder="1" applyAlignment="1">
      <alignment horizontal="center"/>
    </xf>
    <xf numFmtId="49" fontId="35" fillId="0" borderId="13" xfId="52" applyNumberFormat="1" applyFont="1" applyBorder="1" applyAlignment="1">
      <alignment/>
      <protection/>
    </xf>
    <xf numFmtId="49" fontId="35" fillId="0" borderId="13" xfId="53" applyNumberFormat="1" applyFont="1" applyBorder="1" applyAlignment="1">
      <alignment/>
      <protection/>
    </xf>
    <xf numFmtId="0" fontId="36" fillId="0" borderId="0" xfId="0" applyFont="1" applyAlignment="1">
      <alignment/>
    </xf>
    <xf numFmtId="0" fontId="23" fillId="24" borderId="22" xfId="0" applyFont="1" applyFill="1" applyBorder="1" applyAlignment="1">
      <alignment wrapText="1"/>
    </xf>
    <xf numFmtId="0" fontId="23" fillId="24" borderId="13" xfId="0" applyFont="1" applyFill="1" applyBorder="1" applyAlignment="1">
      <alignment horizontal="center"/>
    </xf>
    <xf numFmtId="49" fontId="23" fillId="24" borderId="1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195" fontId="12" fillId="0" borderId="23" xfId="0" applyNumberFormat="1" applyFont="1" applyBorder="1" applyAlignment="1">
      <alignment horizontal="right"/>
    </xf>
    <xf numFmtId="195" fontId="12" fillId="0" borderId="37" xfId="0" applyNumberFormat="1" applyFont="1" applyBorder="1" applyAlignment="1">
      <alignment horizontal="right"/>
    </xf>
    <xf numFmtId="0" fontId="23" fillId="25" borderId="23" xfId="0" applyFont="1" applyFill="1" applyBorder="1" applyAlignment="1">
      <alignment horizontal="center"/>
    </xf>
    <xf numFmtId="185" fontId="4" fillId="0" borderId="23" xfId="0" applyNumberFormat="1" applyFont="1" applyBorder="1" applyAlignment="1">
      <alignment horizontal="right"/>
    </xf>
    <xf numFmtId="0" fontId="37" fillId="0" borderId="0" xfId="0" applyFont="1" applyAlignment="1">
      <alignment/>
    </xf>
    <xf numFmtId="187" fontId="10" fillId="0" borderId="23" xfId="0" applyNumberFormat="1" applyFont="1" applyFill="1" applyBorder="1" applyAlignment="1">
      <alignment horizontal="right" vertical="center" wrapText="1"/>
    </xf>
    <xf numFmtId="0" fontId="13" fillId="0" borderId="27" xfId="0" applyFont="1" applyBorder="1" applyAlignment="1">
      <alignment/>
    </xf>
    <xf numFmtId="49" fontId="13" fillId="0" borderId="43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 vertical="center"/>
    </xf>
    <xf numFmtId="185" fontId="33" fillId="0" borderId="23" xfId="0" applyNumberFormat="1" applyFont="1" applyBorder="1" applyAlignment="1">
      <alignment horizontal="right"/>
    </xf>
    <xf numFmtId="4" fontId="33" fillId="0" borderId="23" xfId="0" applyNumberFormat="1" applyFont="1" applyBorder="1" applyAlignment="1">
      <alignment horizontal="right"/>
    </xf>
    <xf numFmtId="181" fontId="33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49" fontId="33" fillId="0" borderId="25" xfId="0" applyNumberFormat="1" applyFont="1" applyBorder="1" applyAlignment="1">
      <alignment horizontal="center"/>
    </xf>
    <xf numFmtId="49" fontId="35" fillId="0" borderId="25" xfId="53" applyNumberFormat="1" applyFont="1" applyBorder="1" applyAlignment="1">
      <alignment/>
      <protection/>
    </xf>
    <xf numFmtId="181" fontId="33" fillId="0" borderId="37" xfId="0" applyNumberFormat="1" applyFont="1" applyBorder="1" applyAlignment="1">
      <alignment horizontal="right"/>
    </xf>
    <xf numFmtId="4" fontId="38" fillId="0" borderId="13" xfId="0" applyNumberFormat="1" applyFont="1" applyBorder="1" applyAlignment="1">
      <alignment horizontal="right"/>
    </xf>
    <xf numFmtId="0" fontId="23" fillId="0" borderId="0" xfId="0" applyFont="1" applyFill="1" applyBorder="1" applyAlignment="1">
      <alignment wrapText="1"/>
    </xf>
    <xf numFmtId="0" fontId="18" fillId="0" borderId="3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97" fontId="23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D86" sqref="D86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9.421875" style="0" customWidth="1"/>
    <col min="6" max="6" width="22.00390625" style="0" customWidth="1"/>
    <col min="7" max="7" width="21.57421875" style="0" customWidth="1"/>
    <col min="8" max="8" width="13.7109375" style="0" customWidth="1"/>
  </cols>
  <sheetData>
    <row r="1" spans="1:4" ht="15">
      <c r="A1" s="296"/>
      <c r="B1" s="296"/>
      <c r="C1" s="11" t="s">
        <v>453</v>
      </c>
      <c r="D1" s="3"/>
    </row>
    <row r="2" spans="1:8" ht="15">
      <c r="A2" s="10"/>
      <c r="B2" s="11"/>
      <c r="C2" s="12" t="s">
        <v>454</v>
      </c>
      <c r="D2" s="3"/>
      <c r="H2" t="s">
        <v>360</v>
      </c>
    </row>
    <row r="3" spans="1:4" ht="15">
      <c r="A3" s="10"/>
      <c r="B3" s="11"/>
      <c r="C3" s="11" t="s">
        <v>455</v>
      </c>
      <c r="D3" s="3"/>
    </row>
    <row r="4" spans="1:21" ht="12.75">
      <c r="A4" s="2"/>
      <c r="B4" s="2"/>
      <c r="C4" s="17" t="s">
        <v>456</v>
      </c>
      <c r="D4" s="3"/>
      <c r="F4" s="12"/>
      <c r="G4" s="12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13"/>
    </row>
    <row r="5" spans="1:21" ht="15">
      <c r="A5" s="1"/>
      <c r="B5" s="4"/>
      <c r="C5" s="21" t="s">
        <v>473</v>
      </c>
      <c r="D5" s="5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1:21" ht="12.75">
      <c r="A6" s="16"/>
      <c r="B6" s="16"/>
      <c r="C6" s="19" t="s">
        <v>174</v>
      </c>
      <c r="D6" s="5"/>
      <c r="F6" s="12"/>
      <c r="G6" s="12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3"/>
    </row>
    <row r="7" spans="1:21" ht="13.5" thickBot="1">
      <c r="A7" s="304" t="s">
        <v>471</v>
      </c>
      <c r="B7" s="304"/>
      <c r="C7" s="304"/>
      <c r="D7" s="5"/>
      <c r="F7" s="12"/>
      <c r="G7" s="12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3"/>
    </row>
    <row r="8" spans="1:21" ht="12.75">
      <c r="A8" s="301" t="s">
        <v>292</v>
      </c>
      <c r="B8" s="65"/>
      <c r="C8" s="66"/>
      <c r="D8" s="298">
        <v>2010</v>
      </c>
      <c r="F8" s="12"/>
      <c r="G8" s="12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3"/>
    </row>
    <row r="9" spans="1:5" ht="12.75">
      <c r="A9" s="302"/>
      <c r="B9" s="6" t="s">
        <v>293</v>
      </c>
      <c r="C9" s="6"/>
      <c r="D9" s="299"/>
      <c r="E9" t="s">
        <v>541</v>
      </c>
    </row>
    <row r="10" spans="1:5" ht="12.75">
      <c r="A10" s="302"/>
      <c r="B10" s="6" t="s">
        <v>294</v>
      </c>
      <c r="C10" s="7" t="s">
        <v>295</v>
      </c>
      <c r="D10" s="299"/>
      <c r="E10" s="59" t="s">
        <v>538</v>
      </c>
    </row>
    <row r="11" spans="1:9" ht="3" customHeight="1">
      <c r="A11" s="302"/>
      <c r="B11" s="6" t="s">
        <v>296</v>
      </c>
      <c r="C11" s="6"/>
      <c r="D11" s="299"/>
      <c r="F11" s="59"/>
      <c r="G11" s="59"/>
      <c r="H11" s="59"/>
      <c r="I11" s="59"/>
    </row>
    <row r="12" spans="1:9" ht="9.75" customHeight="1" hidden="1">
      <c r="A12" s="303"/>
      <c r="B12" s="8"/>
      <c r="C12" s="8"/>
      <c r="D12" s="300"/>
      <c r="F12" s="59"/>
      <c r="G12" s="59"/>
      <c r="H12" s="59"/>
      <c r="I12" s="59"/>
    </row>
    <row r="13" spans="1:9" ht="12.75">
      <c r="A13" s="67">
        <v>1</v>
      </c>
      <c r="B13" s="9">
        <v>2</v>
      </c>
      <c r="C13" s="9">
        <v>3</v>
      </c>
      <c r="D13" s="68">
        <v>6</v>
      </c>
      <c r="F13" s="59"/>
      <c r="G13" s="59"/>
      <c r="H13" s="59"/>
      <c r="I13" s="59"/>
    </row>
    <row r="14" spans="1:9" ht="10.5" customHeight="1" hidden="1">
      <c r="A14" s="69" t="s">
        <v>297</v>
      </c>
      <c r="B14" s="9"/>
      <c r="C14" s="9"/>
      <c r="D14" s="70"/>
      <c r="F14" s="59"/>
      <c r="G14" s="59"/>
      <c r="H14" s="59"/>
      <c r="I14" s="59"/>
    </row>
    <row r="15" spans="1:9" ht="9.75" customHeight="1">
      <c r="A15" s="76" t="s">
        <v>298</v>
      </c>
      <c r="B15" s="77" t="s">
        <v>299</v>
      </c>
      <c r="C15" s="77" t="s">
        <v>300</v>
      </c>
      <c r="D15" s="78">
        <f>D16+D21+D25+D44+D50+D65+D37+D42+D60+D54</f>
        <v>2430.6</v>
      </c>
      <c r="F15" s="59"/>
      <c r="G15" s="59"/>
      <c r="H15" s="59"/>
      <c r="I15" s="59"/>
    </row>
    <row r="16" spans="1:9" ht="9.75" customHeight="1">
      <c r="A16" s="76" t="s">
        <v>355</v>
      </c>
      <c r="B16" s="77" t="s">
        <v>299</v>
      </c>
      <c r="C16" s="77" t="s">
        <v>356</v>
      </c>
      <c r="D16" s="78">
        <f>D17</f>
        <v>318</v>
      </c>
      <c r="F16" s="59"/>
      <c r="G16" s="59"/>
      <c r="H16" s="59"/>
      <c r="I16" s="59"/>
    </row>
    <row r="17" spans="1:9" ht="17.25" customHeight="1">
      <c r="A17" s="76" t="s">
        <v>357</v>
      </c>
      <c r="B17" s="77" t="s">
        <v>299</v>
      </c>
      <c r="C17" s="77" t="s">
        <v>358</v>
      </c>
      <c r="D17" s="79">
        <f>D18+D19+D20</f>
        <v>318</v>
      </c>
      <c r="F17" s="59"/>
      <c r="G17" s="59"/>
      <c r="H17" s="59"/>
      <c r="I17" s="59"/>
    </row>
    <row r="18" spans="1:12" ht="43.5" customHeight="1">
      <c r="A18" s="76" t="s">
        <v>76</v>
      </c>
      <c r="B18" s="77" t="s">
        <v>299</v>
      </c>
      <c r="C18" s="77" t="s">
        <v>71</v>
      </c>
      <c r="D18" s="79">
        <v>315</v>
      </c>
      <c r="E18">
        <v>274.1</v>
      </c>
      <c r="F18" s="59"/>
      <c r="G18" s="59"/>
      <c r="H18" s="59"/>
      <c r="I18" s="59"/>
      <c r="L18" s="63"/>
    </row>
    <row r="19" spans="1:9" ht="76.5" customHeight="1">
      <c r="A19" s="76" t="s">
        <v>77</v>
      </c>
      <c r="B19" s="77" t="s">
        <v>299</v>
      </c>
      <c r="C19" s="77" t="s">
        <v>359</v>
      </c>
      <c r="D19" s="81"/>
      <c r="F19" s="59"/>
      <c r="G19" s="59"/>
      <c r="H19" s="59"/>
      <c r="I19" s="59"/>
    </row>
    <row r="20" spans="1:9" ht="32.25" customHeight="1">
      <c r="A20" s="76" t="s">
        <v>261</v>
      </c>
      <c r="B20" s="77"/>
      <c r="C20" s="77" t="s">
        <v>260</v>
      </c>
      <c r="D20" s="81">
        <v>3</v>
      </c>
      <c r="E20">
        <v>2.7</v>
      </c>
      <c r="F20" s="59"/>
      <c r="G20" s="59"/>
      <c r="H20" s="59"/>
      <c r="I20" s="59"/>
    </row>
    <row r="21" spans="1:9" ht="14.25" customHeight="1">
      <c r="A21" s="76" t="s">
        <v>366</v>
      </c>
      <c r="B21" s="77" t="s">
        <v>299</v>
      </c>
      <c r="C21" s="77" t="s">
        <v>367</v>
      </c>
      <c r="D21" s="78">
        <f>D22</f>
        <v>0.6</v>
      </c>
      <c r="F21" s="59"/>
      <c r="G21" s="59"/>
      <c r="H21" s="59"/>
      <c r="I21" s="59"/>
    </row>
    <row r="22" spans="1:12" ht="13.5" customHeight="1">
      <c r="A22" s="76" t="s">
        <v>368</v>
      </c>
      <c r="B22" s="77" t="s">
        <v>299</v>
      </c>
      <c r="C22" s="72" t="s">
        <v>227</v>
      </c>
      <c r="D22" s="79">
        <f>D23</f>
        <v>0.6</v>
      </c>
      <c r="F22" s="62"/>
      <c r="L22" s="63"/>
    </row>
    <row r="23" spans="1:12" ht="17.25" customHeight="1">
      <c r="A23" s="71" t="s">
        <v>368</v>
      </c>
      <c r="B23" s="77" t="s">
        <v>299</v>
      </c>
      <c r="C23" s="64" t="s">
        <v>228</v>
      </c>
      <c r="D23" s="79">
        <v>0.6</v>
      </c>
      <c r="F23" s="62"/>
      <c r="L23" s="63"/>
    </row>
    <row r="24" spans="1:12" ht="24.75" customHeight="1">
      <c r="A24" s="71" t="s">
        <v>464</v>
      </c>
      <c r="B24" s="77" t="s">
        <v>299</v>
      </c>
      <c r="C24" s="64" t="s">
        <v>229</v>
      </c>
      <c r="D24" s="79"/>
      <c r="F24" s="62"/>
      <c r="L24" s="63"/>
    </row>
    <row r="25" spans="1:12" ht="13.5" customHeight="1">
      <c r="A25" s="76" t="s">
        <v>369</v>
      </c>
      <c r="B25" s="77" t="s">
        <v>299</v>
      </c>
      <c r="C25" s="77" t="s">
        <v>370</v>
      </c>
      <c r="D25" s="79">
        <f>D26+D32</f>
        <v>468</v>
      </c>
      <c r="F25" s="60"/>
      <c r="L25" s="63"/>
    </row>
    <row r="26" spans="1:12" ht="11.25" customHeight="1">
      <c r="A26" s="76" t="s">
        <v>371</v>
      </c>
      <c r="B26" s="77" t="s">
        <v>299</v>
      </c>
      <c r="C26" s="77" t="s">
        <v>372</v>
      </c>
      <c r="D26" s="79">
        <f>D27+D28</f>
        <v>53</v>
      </c>
      <c r="E26" s="59"/>
      <c r="F26" s="59"/>
      <c r="G26" s="59"/>
      <c r="H26" s="59"/>
      <c r="I26" s="59"/>
      <c r="J26" s="59"/>
      <c r="K26" s="59"/>
      <c r="L26" s="61"/>
    </row>
    <row r="27" spans="1:12" ht="33" customHeight="1">
      <c r="A27" s="76" t="s">
        <v>373</v>
      </c>
      <c r="B27" s="77" t="s">
        <v>299</v>
      </c>
      <c r="C27" s="77" t="s">
        <v>421</v>
      </c>
      <c r="D27" s="79">
        <v>50</v>
      </c>
      <c r="E27" s="274">
        <v>15.6</v>
      </c>
      <c r="F27" s="59"/>
      <c r="G27" s="59"/>
      <c r="H27" s="59"/>
      <c r="I27" s="59"/>
      <c r="J27" s="59"/>
      <c r="K27" s="59"/>
      <c r="L27" s="63"/>
    </row>
    <row r="28" spans="1:12" ht="33" customHeight="1">
      <c r="A28" s="76" t="s">
        <v>373</v>
      </c>
      <c r="B28" s="77" t="s">
        <v>299</v>
      </c>
      <c r="C28" s="77" t="s">
        <v>422</v>
      </c>
      <c r="D28" s="79">
        <v>3</v>
      </c>
      <c r="E28" s="59">
        <v>0.4</v>
      </c>
      <c r="F28" s="59"/>
      <c r="G28" s="59"/>
      <c r="H28" s="59"/>
      <c r="I28" s="59"/>
      <c r="J28" s="59"/>
      <c r="K28" s="59"/>
      <c r="L28" s="63"/>
    </row>
    <row r="29" spans="1:12" ht="12.75" customHeight="1">
      <c r="A29" s="82" t="s">
        <v>50</v>
      </c>
      <c r="B29" s="77" t="s">
        <v>299</v>
      </c>
      <c r="C29" s="83" t="s">
        <v>49</v>
      </c>
      <c r="D29" s="79"/>
      <c r="E29" s="59"/>
      <c r="F29" s="59"/>
      <c r="G29" s="59"/>
      <c r="H29" s="59"/>
      <c r="I29" s="59"/>
      <c r="J29" s="59"/>
      <c r="K29" s="59"/>
      <c r="L29" s="63"/>
    </row>
    <row r="30" spans="1:12" ht="21.75" customHeight="1">
      <c r="A30" s="84" t="s">
        <v>78</v>
      </c>
      <c r="B30" s="77" t="s">
        <v>299</v>
      </c>
      <c r="C30" s="83" t="s">
        <v>51</v>
      </c>
      <c r="D30" s="79"/>
      <c r="E30" s="59"/>
      <c r="F30" s="59"/>
      <c r="G30" s="59"/>
      <c r="H30" s="59"/>
      <c r="I30" s="59"/>
      <c r="J30" s="59"/>
      <c r="K30" s="59"/>
      <c r="L30" s="63"/>
    </row>
    <row r="31" spans="1:12" ht="22.5" customHeight="1">
      <c r="A31" s="84" t="s">
        <v>79</v>
      </c>
      <c r="B31" s="77" t="s">
        <v>299</v>
      </c>
      <c r="C31" s="83" t="s">
        <v>52</v>
      </c>
      <c r="D31" s="79"/>
      <c r="E31" s="59"/>
      <c r="F31" s="59"/>
      <c r="G31" s="59"/>
      <c r="H31" s="59"/>
      <c r="I31" s="59"/>
      <c r="J31" s="59"/>
      <c r="K31" s="59"/>
      <c r="L31" s="63"/>
    </row>
    <row r="32" spans="1:12" ht="10.5" customHeight="1">
      <c r="A32" s="76" t="s">
        <v>374</v>
      </c>
      <c r="B32" s="77" t="s">
        <v>299</v>
      </c>
      <c r="C32" s="77" t="s">
        <v>375</v>
      </c>
      <c r="D32" s="85">
        <f>D33+D35</f>
        <v>415</v>
      </c>
      <c r="F32" s="59"/>
      <c r="G32" s="59"/>
      <c r="H32" s="59"/>
      <c r="I32" s="59"/>
      <c r="J32" s="59"/>
      <c r="K32" s="59"/>
      <c r="L32" s="20"/>
    </row>
    <row r="33" spans="1:12" ht="33.75">
      <c r="A33" s="76" t="s">
        <v>376</v>
      </c>
      <c r="B33" s="77" t="s">
        <v>299</v>
      </c>
      <c r="C33" s="77" t="s">
        <v>377</v>
      </c>
      <c r="D33" s="85">
        <f>D34</f>
        <v>330</v>
      </c>
      <c r="F33" s="59"/>
      <c r="G33" s="59"/>
      <c r="H33" s="59"/>
      <c r="I33" s="59"/>
      <c r="J33" s="59"/>
      <c r="K33" s="59"/>
      <c r="L33" s="20"/>
    </row>
    <row r="34" spans="1:12" ht="45">
      <c r="A34" s="76" t="s">
        <v>378</v>
      </c>
      <c r="B34" s="77" t="s">
        <v>299</v>
      </c>
      <c r="C34" s="77" t="s">
        <v>379</v>
      </c>
      <c r="D34" s="85">
        <v>330</v>
      </c>
      <c r="E34">
        <v>326</v>
      </c>
      <c r="F34" s="59"/>
      <c r="G34" s="59"/>
      <c r="H34" s="59"/>
      <c r="I34" s="59"/>
      <c r="J34" s="59"/>
      <c r="K34" s="59"/>
      <c r="L34" s="20"/>
    </row>
    <row r="35" spans="1:12" ht="33" customHeight="1">
      <c r="A35" s="76" t="s">
        <v>380</v>
      </c>
      <c r="B35" s="77" t="s">
        <v>299</v>
      </c>
      <c r="C35" s="77" t="s">
        <v>381</v>
      </c>
      <c r="D35" s="79">
        <f>D36</f>
        <v>85</v>
      </c>
      <c r="F35" s="59"/>
      <c r="G35" s="59"/>
      <c r="H35" s="59"/>
      <c r="I35" s="59"/>
      <c r="J35" s="59"/>
      <c r="K35" s="59"/>
      <c r="L35" s="20"/>
    </row>
    <row r="36" spans="1:12" ht="42.75" customHeight="1">
      <c r="A36" s="76" t="s">
        <v>382</v>
      </c>
      <c r="B36" s="77" t="s">
        <v>299</v>
      </c>
      <c r="C36" s="77" t="s">
        <v>383</v>
      </c>
      <c r="D36" s="79">
        <v>85</v>
      </c>
      <c r="E36">
        <v>84.2</v>
      </c>
      <c r="F36" s="59"/>
      <c r="G36" s="59"/>
      <c r="H36" s="59"/>
      <c r="I36" s="59"/>
      <c r="J36" s="59"/>
      <c r="K36" s="59"/>
      <c r="L36" s="20"/>
    </row>
    <row r="37" spans="1:12" ht="11.25" customHeight="1">
      <c r="A37" s="82" t="s">
        <v>54</v>
      </c>
      <c r="B37" s="77" t="s">
        <v>299</v>
      </c>
      <c r="C37" s="83" t="s">
        <v>53</v>
      </c>
      <c r="D37" s="79">
        <f>D41+D38</f>
        <v>36</v>
      </c>
      <c r="F37" s="59"/>
      <c r="G37" s="59"/>
      <c r="H37" s="59"/>
      <c r="I37" s="59"/>
      <c r="J37" s="59"/>
      <c r="K37" s="59"/>
      <c r="L37" s="20"/>
    </row>
    <row r="38" spans="1:12" ht="54.75" customHeight="1">
      <c r="A38" s="76" t="s">
        <v>290</v>
      </c>
      <c r="B38" s="77" t="s">
        <v>299</v>
      </c>
      <c r="C38" s="77" t="s">
        <v>467</v>
      </c>
      <c r="D38" s="79">
        <f>D39+D40</f>
        <v>35</v>
      </c>
      <c r="J38" s="59"/>
      <c r="K38" s="59"/>
      <c r="L38" s="20"/>
    </row>
    <row r="39" spans="1:12" ht="53.25" customHeight="1">
      <c r="A39" s="76" t="s">
        <v>290</v>
      </c>
      <c r="B39" s="77" t="s">
        <v>299</v>
      </c>
      <c r="C39" s="77" t="s">
        <v>289</v>
      </c>
      <c r="D39" s="79">
        <v>35</v>
      </c>
      <c r="E39">
        <v>28.4</v>
      </c>
      <c r="F39" s="59"/>
      <c r="G39" s="59"/>
      <c r="H39" s="59"/>
      <c r="I39" s="59"/>
      <c r="J39" s="59"/>
      <c r="K39" s="59"/>
      <c r="L39" s="20"/>
    </row>
    <row r="40" spans="1:12" ht="53.25" customHeight="1">
      <c r="A40" s="76" t="s">
        <v>2</v>
      </c>
      <c r="B40" s="77" t="s">
        <v>299</v>
      </c>
      <c r="C40" s="77" t="s">
        <v>468</v>
      </c>
      <c r="D40" s="79"/>
      <c r="F40" s="59"/>
      <c r="G40" s="59"/>
      <c r="H40" s="59"/>
      <c r="I40" s="59"/>
      <c r="J40" s="59"/>
      <c r="K40" s="59"/>
      <c r="L40" s="59"/>
    </row>
    <row r="41" spans="1:12" ht="53.25" customHeight="1">
      <c r="A41" s="76" t="s">
        <v>188</v>
      </c>
      <c r="B41" s="77" t="s">
        <v>299</v>
      </c>
      <c r="C41" s="77" t="s">
        <v>187</v>
      </c>
      <c r="D41" s="79">
        <v>1</v>
      </c>
      <c r="F41" s="59"/>
      <c r="G41" s="59"/>
      <c r="H41" s="59"/>
      <c r="I41" s="59"/>
      <c r="J41" s="59"/>
      <c r="K41" s="59"/>
      <c r="L41" s="59"/>
    </row>
    <row r="42" spans="1:12" ht="22.5" customHeight="1">
      <c r="A42" s="76" t="s">
        <v>80</v>
      </c>
      <c r="B42" s="77" t="s">
        <v>299</v>
      </c>
      <c r="C42" s="83" t="s">
        <v>55</v>
      </c>
      <c r="D42" s="79">
        <f>D43</f>
        <v>0</v>
      </c>
      <c r="F42" s="59"/>
      <c r="G42" s="59"/>
      <c r="H42" s="59"/>
      <c r="I42" s="59"/>
      <c r="J42" s="59"/>
      <c r="K42" s="59"/>
      <c r="L42" s="59"/>
    </row>
    <row r="43" spans="1:12" ht="23.25" customHeight="1">
      <c r="A43" s="84" t="s">
        <v>82</v>
      </c>
      <c r="B43" s="77" t="s">
        <v>299</v>
      </c>
      <c r="C43" s="77" t="s">
        <v>81</v>
      </c>
      <c r="D43" s="79"/>
      <c r="F43" s="59"/>
      <c r="G43" s="59"/>
      <c r="H43" s="59"/>
      <c r="I43" s="59"/>
      <c r="J43" s="59"/>
      <c r="K43" s="59"/>
      <c r="L43" s="59"/>
    </row>
    <row r="44" spans="1:12" ht="21" customHeight="1">
      <c r="A44" s="76" t="s">
        <v>384</v>
      </c>
      <c r="B44" s="77" t="s">
        <v>299</v>
      </c>
      <c r="C44" s="77" t="s">
        <v>385</v>
      </c>
      <c r="D44" s="79">
        <f>D45</f>
        <v>1333</v>
      </c>
      <c r="F44" s="59"/>
      <c r="G44" s="59"/>
      <c r="H44" s="59"/>
      <c r="I44" s="59"/>
      <c r="J44" s="59"/>
      <c r="K44" s="59"/>
      <c r="L44" s="59"/>
    </row>
    <row r="45" spans="1:12" ht="54.75" customHeight="1">
      <c r="A45" s="76" t="s">
        <v>386</v>
      </c>
      <c r="B45" s="77" t="s">
        <v>299</v>
      </c>
      <c r="C45" s="77" t="s">
        <v>387</v>
      </c>
      <c r="D45" s="79">
        <f>D46+D48</f>
        <v>1333</v>
      </c>
      <c r="F45" s="59"/>
      <c r="G45" s="59"/>
      <c r="H45" s="59"/>
      <c r="I45" s="59"/>
      <c r="J45" s="59"/>
      <c r="K45" s="59"/>
      <c r="L45" s="59"/>
    </row>
    <row r="46" spans="1:12" ht="45">
      <c r="A46" s="76" t="s">
        <v>388</v>
      </c>
      <c r="B46" s="77" t="s">
        <v>299</v>
      </c>
      <c r="C46" s="77" t="s">
        <v>389</v>
      </c>
      <c r="D46" s="79">
        <f>D47</f>
        <v>1171</v>
      </c>
      <c r="F46" s="59"/>
      <c r="G46" s="59"/>
      <c r="H46" s="59"/>
      <c r="I46" s="59"/>
      <c r="J46" s="59"/>
      <c r="K46" s="59"/>
      <c r="L46" s="59"/>
    </row>
    <row r="47" spans="1:12" ht="56.25">
      <c r="A47" s="76" t="s">
        <v>390</v>
      </c>
      <c r="B47" s="77" t="s">
        <v>299</v>
      </c>
      <c r="C47" s="77" t="s">
        <v>83</v>
      </c>
      <c r="D47" s="79">
        <v>1171</v>
      </c>
      <c r="E47">
        <v>439.1</v>
      </c>
      <c r="F47" s="59"/>
      <c r="G47" s="59"/>
      <c r="H47" s="59"/>
      <c r="I47" s="59"/>
      <c r="J47" s="59"/>
      <c r="K47" s="59"/>
      <c r="L47" s="59"/>
    </row>
    <row r="48" spans="1:12" ht="56.25">
      <c r="A48" s="76" t="s">
        <v>391</v>
      </c>
      <c r="B48" s="77" t="s">
        <v>299</v>
      </c>
      <c r="C48" s="77" t="s">
        <v>392</v>
      </c>
      <c r="D48" s="79">
        <f>D49</f>
        <v>162</v>
      </c>
      <c r="L48" s="59"/>
    </row>
    <row r="49" spans="1:12" ht="45">
      <c r="A49" s="76" t="s">
        <v>393</v>
      </c>
      <c r="B49" s="77" t="s">
        <v>299</v>
      </c>
      <c r="C49" s="77" t="s">
        <v>394</v>
      </c>
      <c r="D49" s="79">
        <v>162</v>
      </c>
      <c r="E49">
        <v>75.7</v>
      </c>
      <c r="F49" s="59"/>
      <c r="G49" s="59"/>
      <c r="H49" s="59"/>
      <c r="I49" s="59"/>
      <c r="J49" s="59"/>
      <c r="K49" s="59"/>
      <c r="L49" s="59"/>
    </row>
    <row r="50" spans="1:12" ht="22.5">
      <c r="A50" s="84" t="s">
        <v>84</v>
      </c>
      <c r="B50" s="77" t="s">
        <v>299</v>
      </c>
      <c r="C50" s="83" t="s">
        <v>57</v>
      </c>
      <c r="D50" s="79">
        <f>D51</f>
        <v>10</v>
      </c>
      <c r="F50" s="59"/>
      <c r="G50" s="59"/>
      <c r="H50" s="59"/>
      <c r="I50" s="59"/>
      <c r="J50" s="59"/>
      <c r="K50" s="59"/>
      <c r="L50" s="59"/>
    </row>
    <row r="51" spans="1:12" ht="12.75">
      <c r="A51" s="82" t="s">
        <v>59</v>
      </c>
      <c r="B51" s="77" t="s">
        <v>299</v>
      </c>
      <c r="C51" s="83" t="s">
        <v>58</v>
      </c>
      <c r="D51" s="79">
        <f>D52+D53</f>
        <v>10</v>
      </c>
      <c r="F51" s="59"/>
      <c r="G51" s="59"/>
      <c r="H51" s="59"/>
      <c r="I51" s="59"/>
      <c r="J51" s="59"/>
      <c r="K51" s="59"/>
      <c r="L51" s="59"/>
    </row>
    <row r="52" spans="1:12" ht="22.5">
      <c r="A52" s="84" t="s">
        <v>86</v>
      </c>
      <c r="B52" s="77" t="s">
        <v>299</v>
      </c>
      <c r="C52" s="83" t="s">
        <v>60</v>
      </c>
      <c r="D52" s="79"/>
      <c r="F52" s="59"/>
      <c r="G52" s="59"/>
      <c r="H52" s="59"/>
      <c r="I52" s="59"/>
      <c r="J52" s="59"/>
      <c r="K52" s="59"/>
      <c r="L52" s="59"/>
    </row>
    <row r="53" spans="1:12" ht="12.75">
      <c r="A53" s="84" t="s">
        <v>85</v>
      </c>
      <c r="B53" s="77" t="s">
        <v>299</v>
      </c>
      <c r="C53" s="83" t="s">
        <v>61</v>
      </c>
      <c r="D53" s="79">
        <v>10</v>
      </c>
      <c r="E53">
        <v>4.4</v>
      </c>
      <c r="F53" s="59"/>
      <c r="G53" s="59"/>
      <c r="H53" s="59"/>
      <c r="I53" s="59"/>
      <c r="J53" s="59"/>
      <c r="K53" s="59"/>
      <c r="L53" s="59"/>
    </row>
    <row r="54" spans="1:12" ht="22.5">
      <c r="A54" s="84" t="s">
        <v>87</v>
      </c>
      <c r="B54" s="77" t="s">
        <v>299</v>
      </c>
      <c r="C54" s="83" t="s">
        <v>62</v>
      </c>
      <c r="D54" s="79">
        <f>D55+D57</f>
        <v>124</v>
      </c>
      <c r="F54" s="59"/>
      <c r="G54" s="59"/>
      <c r="H54" s="59"/>
      <c r="I54" s="59"/>
      <c r="J54" s="59"/>
      <c r="K54" s="59"/>
      <c r="L54" s="59"/>
    </row>
    <row r="55" spans="1:12" ht="48.75">
      <c r="A55" s="86" t="s">
        <v>88</v>
      </c>
      <c r="B55" s="77" t="s">
        <v>299</v>
      </c>
      <c r="C55" s="83" t="s">
        <v>64</v>
      </c>
      <c r="D55" s="79">
        <v>84</v>
      </c>
      <c r="E55">
        <v>83.1</v>
      </c>
      <c r="F55" s="59"/>
      <c r="G55" s="59"/>
      <c r="H55" s="59"/>
      <c r="I55" s="59"/>
      <c r="J55" s="59"/>
      <c r="K55" s="59"/>
      <c r="L55" s="59"/>
    </row>
    <row r="56" spans="1:12" ht="50.25" customHeight="1">
      <c r="A56" s="86" t="s">
        <v>97</v>
      </c>
      <c r="B56" s="77" t="s">
        <v>299</v>
      </c>
      <c r="C56" s="83" t="s">
        <v>236</v>
      </c>
      <c r="D56" s="79"/>
      <c r="F56" s="59"/>
      <c r="G56" s="59"/>
      <c r="H56" s="59"/>
      <c r="I56" s="59"/>
      <c r="J56" s="59"/>
      <c r="K56" s="59"/>
      <c r="L56" s="59"/>
    </row>
    <row r="57" spans="1:12" ht="44.25" customHeight="1">
      <c r="A57" s="84" t="s">
        <v>89</v>
      </c>
      <c r="B57" s="77" t="s">
        <v>299</v>
      </c>
      <c r="C57" s="83" t="s">
        <v>65</v>
      </c>
      <c r="D57" s="79">
        <f>D58+D59</f>
        <v>40</v>
      </c>
      <c r="F57" s="59"/>
      <c r="G57" s="59"/>
      <c r="H57" s="59"/>
      <c r="I57" s="59"/>
      <c r="J57" s="59"/>
      <c r="K57" s="59"/>
      <c r="L57" s="59"/>
    </row>
    <row r="58" spans="1:12" ht="33.75">
      <c r="A58" s="84" t="s">
        <v>95</v>
      </c>
      <c r="B58" s="77" t="s">
        <v>299</v>
      </c>
      <c r="C58" s="83" t="s">
        <v>237</v>
      </c>
      <c r="D58" s="79">
        <v>40</v>
      </c>
      <c r="E58">
        <v>4.9</v>
      </c>
      <c r="F58" s="59"/>
      <c r="G58" s="59"/>
      <c r="H58" s="59"/>
      <c r="I58" s="59"/>
      <c r="J58" s="59"/>
      <c r="K58" s="59"/>
      <c r="L58" s="59"/>
    </row>
    <row r="59" spans="1:12" ht="33.75">
      <c r="A59" s="84" t="s">
        <v>98</v>
      </c>
      <c r="B59" s="77" t="s">
        <v>299</v>
      </c>
      <c r="C59" s="83" t="s">
        <v>66</v>
      </c>
      <c r="D59" s="79"/>
      <c r="F59" s="59"/>
      <c r="G59" s="59"/>
      <c r="H59" s="59"/>
      <c r="I59" s="59"/>
      <c r="J59" s="59"/>
      <c r="K59" s="59"/>
      <c r="L59" s="59"/>
    </row>
    <row r="60" spans="1:12" ht="12.75">
      <c r="A60" s="84" t="s">
        <v>535</v>
      </c>
      <c r="B60" s="77"/>
      <c r="C60" s="77" t="s">
        <v>248</v>
      </c>
      <c r="D60" s="79">
        <f>D61+D63+D64</f>
        <v>31</v>
      </c>
      <c r="F60" s="59"/>
      <c r="G60" s="59"/>
      <c r="H60" s="59"/>
      <c r="I60" s="59"/>
      <c r="J60" s="59"/>
      <c r="K60" s="59"/>
      <c r="L60" s="59"/>
    </row>
    <row r="61" spans="1:12" ht="22.5" customHeight="1">
      <c r="A61" s="84" t="s">
        <v>99</v>
      </c>
      <c r="B61" s="77" t="s">
        <v>299</v>
      </c>
      <c r="C61" s="77" t="s">
        <v>110</v>
      </c>
      <c r="D61" s="79">
        <f>D62</f>
        <v>1</v>
      </c>
      <c r="F61" s="59"/>
      <c r="G61" s="59"/>
      <c r="H61" s="59"/>
      <c r="I61" s="59"/>
      <c r="J61" s="59"/>
      <c r="K61" s="59"/>
      <c r="L61" s="59"/>
    </row>
    <row r="62" spans="1:12" ht="31.5" customHeight="1">
      <c r="A62" s="84" t="s">
        <v>100</v>
      </c>
      <c r="B62" s="77" t="s">
        <v>299</v>
      </c>
      <c r="C62" s="83" t="s">
        <v>67</v>
      </c>
      <c r="D62" s="79">
        <v>1</v>
      </c>
      <c r="F62" s="59"/>
      <c r="G62" s="59"/>
      <c r="H62" s="59"/>
      <c r="I62" s="59"/>
      <c r="J62" s="59"/>
      <c r="K62" s="59"/>
      <c r="L62" s="59"/>
    </row>
    <row r="63" spans="1:12" ht="37.5" customHeight="1">
      <c r="A63" s="156" t="s">
        <v>231</v>
      </c>
      <c r="B63" s="77" t="s">
        <v>299</v>
      </c>
      <c r="C63" s="145" t="s">
        <v>232</v>
      </c>
      <c r="D63" s="269"/>
      <c r="F63" s="59"/>
      <c r="G63" s="59"/>
      <c r="H63" s="59"/>
      <c r="I63" s="59"/>
      <c r="J63" s="59"/>
      <c r="K63" s="59"/>
      <c r="L63" s="59"/>
    </row>
    <row r="64" spans="1:12" ht="35.25" customHeight="1">
      <c r="A64" s="186" t="s">
        <v>241</v>
      </c>
      <c r="B64" s="80" t="s">
        <v>299</v>
      </c>
      <c r="C64" s="187" t="s">
        <v>242</v>
      </c>
      <c r="D64" s="288">
        <v>30</v>
      </c>
      <c r="E64">
        <v>32.4</v>
      </c>
      <c r="F64" s="59"/>
      <c r="G64" s="59"/>
      <c r="H64" s="59"/>
      <c r="I64" s="59"/>
      <c r="J64" s="59"/>
      <c r="K64" s="59"/>
      <c r="L64" s="59"/>
    </row>
    <row r="65" spans="1:12" ht="16.5" customHeight="1">
      <c r="A65" s="157" t="s">
        <v>70</v>
      </c>
      <c r="B65" s="184" t="s">
        <v>299</v>
      </c>
      <c r="C65" s="158" t="s">
        <v>69</v>
      </c>
      <c r="D65" s="185">
        <f>D66+D67</f>
        <v>110</v>
      </c>
      <c r="F65" s="59"/>
      <c r="G65" s="59"/>
      <c r="H65" s="59"/>
      <c r="I65" s="59"/>
      <c r="J65" s="59"/>
      <c r="K65" s="59"/>
      <c r="L65" s="59"/>
    </row>
    <row r="66" spans="1:12" ht="13.5" customHeight="1">
      <c r="A66" s="76" t="s">
        <v>101</v>
      </c>
      <c r="B66" s="77" t="s">
        <v>299</v>
      </c>
      <c r="C66" s="77" t="s">
        <v>10</v>
      </c>
      <c r="D66" s="79"/>
      <c r="K66" s="59"/>
      <c r="L66" s="59"/>
    </row>
    <row r="67" spans="1:12" ht="12.75" customHeight="1">
      <c r="A67" s="76" t="s">
        <v>102</v>
      </c>
      <c r="B67" s="77" t="s">
        <v>299</v>
      </c>
      <c r="C67" s="77" t="s">
        <v>434</v>
      </c>
      <c r="D67" s="79">
        <v>110</v>
      </c>
      <c r="E67" s="20">
        <v>99.8</v>
      </c>
      <c r="F67" s="143"/>
      <c r="G67" s="143"/>
      <c r="H67" s="144"/>
      <c r="I67" s="59"/>
      <c r="J67" s="59"/>
      <c r="K67" s="59"/>
      <c r="L67" s="59"/>
    </row>
    <row r="68" spans="1:12" ht="14.25" customHeight="1">
      <c r="A68" s="87" t="s">
        <v>395</v>
      </c>
      <c r="B68" s="80" t="s">
        <v>299</v>
      </c>
      <c r="C68" s="80" t="s">
        <v>396</v>
      </c>
      <c r="D68" s="270">
        <f>D69</f>
        <v>3718.3971</v>
      </c>
      <c r="F68" s="59"/>
      <c r="G68" s="59"/>
      <c r="H68" s="59"/>
      <c r="I68" s="59"/>
      <c r="J68" s="59"/>
      <c r="K68" s="59"/>
      <c r="L68" s="59"/>
    </row>
    <row r="69" spans="1:12" ht="20.25" customHeight="1">
      <c r="A69" s="76" t="s">
        <v>397</v>
      </c>
      <c r="B69" s="77" t="s">
        <v>299</v>
      </c>
      <c r="C69" s="77" t="s">
        <v>398</v>
      </c>
      <c r="D69" s="79">
        <f>D70+D75+D78+D82+D83+D84+D85+D89+D86+D87</f>
        <v>3718.3971</v>
      </c>
      <c r="F69" s="59"/>
      <c r="G69" s="59"/>
      <c r="H69" s="59"/>
      <c r="I69" s="59"/>
      <c r="J69" s="59"/>
      <c r="K69" s="59"/>
      <c r="L69" s="59"/>
    </row>
    <row r="70" spans="1:12" ht="22.5">
      <c r="A70" s="76" t="s">
        <v>399</v>
      </c>
      <c r="B70" s="77" t="s">
        <v>299</v>
      </c>
      <c r="C70" s="77" t="s">
        <v>401</v>
      </c>
      <c r="D70" s="79">
        <f>D71+D73</f>
        <v>1662.19</v>
      </c>
      <c r="F70" s="59"/>
      <c r="G70" s="59"/>
      <c r="H70" s="59"/>
      <c r="I70" s="59"/>
      <c r="J70" s="59"/>
      <c r="K70" s="59"/>
      <c r="L70" s="59"/>
    </row>
    <row r="71" spans="1:12" ht="12.75">
      <c r="A71" s="76" t="s">
        <v>402</v>
      </c>
      <c r="B71" s="77" t="s">
        <v>299</v>
      </c>
      <c r="C71" s="77" t="s">
        <v>403</v>
      </c>
      <c r="D71" s="79">
        <f>D72</f>
        <v>1662.19</v>
      </c>
      <c r="F71" s="59"/>
      <c r="G71" s="59"/>
      <c r="H71" s="59"/>
      <c r="I71" s="59"/>
      <c r="J71" s="59"/>
      <c r="K71" s="59"/>
      <c r="L71" s="59"/>
    </row>
    <row r="72" spans="1:12" ht="20.25" customHeight="1">
      <c r="A72" s="76" t="s">
        <v>404</v>
      </c>
      <c r="B72" s="77" t="s">
        <v>299</v>
      </c>
      <c r="C72" s="77" t="s">
        <v>405</v>
      </c>
      <c r="D72" s="79">
        <v>1662.19</v>
      </c>
      <c r="E72">
        <v>1543.5</v>
      </c>
      <c r="F72" s="59"/>
      <c r="G72" s="59"/>
      <c r="H72" s="59"/>
      <c r="I72" s="59"/>
      <c r="J72" s="59"/>
      <c r="K72" s="59"/>
      <c r="L72" s="59"/>
    </row>
    <row r="73" spans="1:12" ht="20.25" customHeight="1">
      <c r="A73" s="76" t="s">
        <v>406</v>
      </c>
      <c r="B73" s="77" t="s">
        <v>299</v>
      </c>
      <c r="C73" s="77" t="s">
        <v>407</v>
      </c>
      <c r="D73" s="79">
        <f>D74</f>
        <v>0</v>
      </c>
      <c r="F73" s="59"/>
      <c r="G73" s="59"/>
      <c r="H73" s="59"/>
      <c r="I73" s="59"/>
      <c r="J73" s="59"/>
      <c r="K73" s="59"/>
      <c r="L73" s="59"/>
    </row>
    <row r="74" spans="1:12" ht="22.5" customHeight="1">
      <c r="A74" s="76" t="s">
        <v>408</v>
      </c>
      <c r="B74" s="77" t="s">
        <v>299</v>
      </c>
      <c r="C74" s="77" t="s">
        <v>409</v>
      </c>
      <c r="D74" s="79"/>
      <c r="F74" s="59"/>
      <c r="G74" s="59"/>
      <c r="H74" s="59"/>
      <c r="I74" s="59"/>
      <c r="J74" s="59"/>
      <c r="K74" s="59"/>
      <c r="L74" s="59"/>
    </row>
    <row r="75" spans="1:11" ht="24" customHeight="1">
      <c r="A75" s="76" t="s">
        <v>410</v>
      </c>
      <c r="B75" s="77" t="s">
        <v>299</v>
      </c>
      <c r="C75" s="77" t="s">
        <v>411</v>
      </c>
      <c r="D75" s="85">
        <f>D76</f>
        <v>1148.02</v>
      </c>
      <c r="J75" s="59"/>
      <c r="K75" s="59"/>
    </row>
    <row r="76" spans="1:11" ht="14.25" customHeight="1">
      <c r="A76" s="76" t="s">
        <v>412</v>
      </c>
      <c r="B76" s="77" t="s">
        <v>299</v>
      </c>
      <c r="C76" s="77" t="s">
        <v>413</v>
      </c>
      <c r="D76" s="79">
        <f>D77</f>
        <v>1148.02</v>
      </c>
      <c r="F76" s="59"/>
      <c r="G76" s="59"/>
      <c r="H76" s="59"/>
      <c r="I76" s="59"/>
      <c r="J76" s="59"/>
      <c r="K76" s="59"/>
    </row>
    <row r="77" spans="1:11" ht="14.25" customHeight="1">
      <c r="A77" s="76" t="s">
        <v>414</v>
      </c>
      <c r="B77" s="77" t="s">
        <v>299</v>
      </c>
      <c r="C77" s="77" t="s">
        <v>415</v>
      </c>
      <c r="D77" s="269">
        <v>1148.02</v>
      </c>
      <c r="E77">
        <v>1148.2</v>
      </c>
      <c r="F77" s="59"/>
      <c r="G77" s="59"/>
      <c r="H77" s="59"/>
      <c r="I77" s="59"/>
      <c r="J77" s="59"/>
      <c r="K77" s="59"/>
    </row>
    <row r="78" spans="1:11" ht="20.25" customHeight="1">
      <c r="A78" s="76" t="s">
        <v>416</v>
      </c>
      <c r="B78" s="77" t="s">
        <v>299</v>
      </c>
      <c r="C78" s="77" t="s">
        <v>417</v>
      </c>
      <c r="D78" s="273">
        <f>D79+D81</f>
        <v>159.0767</v>
      </c>
      <c r="F78" s="59"/>
      <c r="G78" s="59"/>
      <c r="H78" s="59"/>
      <c r="I78" s="59"/>
      <c r="J78" s="59"/>
      <c r="K78" s="59"/>
    </row>
    <row r="79" spans="1:11" ht="24" customHeight="1">
      <c r="A79" s="76" t="s">
        <v>418</v>
      </c>
      <c r="B79" s="77" t="s">
        <v>299</v>
      </c>
      <c r="C79" s="77" t="s">
        <v>13</v>
      </c>
      <c r="D79" s="273">
        <v>159.0767</v>
      </c>
      <c r="E79">
        <v>159.077</v>
      </c>
      <c r="F79" s="59"/>
      <c r="G79" s="59"/>
      <c r="H79" s="59"/>
      <c r="I79" s="59"/>
      <c r="J79" s="59"/>
      <c r="K79" s="59"/>
    </row>
    <row r="80" spans="1:11" ht="21.75" customHeight="1">
      <c r="A80" s="76" t="s">
        <v>365</v>
      </c>
      <c r="B80" s="77" t="s">
        <v>299</v>
      </c>
      <c r="C80" s="77" t="s">
        <v>225</v>
      </c>
      <c r="D80" s="85"/>
      <c r="F80" s="59"/>
      <c r="G80" s="59"/>
      <c r="H80" s="59"/>
      <c r="I80" s="59"/>
      <c r="J80" s="59"/>
      <c r="K80" s="59"/>
    </row>
    <row r="81" spans="1:11" ht="20.25" customHeight="1" hidden="1">
      <c r="A81" s="76" t="s">
        <v>224</v>
      </c>
      <c r="B81" s="77" t="s">
        <v>299</v>
      </c>
      <c r="C81" s="77" t="s">
        <v>435</v>
      </c>
      <c r="D81" s="79"/>
      <c r="F81" s="59"/>
      <c r="G81" s="59"/>
      <c r="H81" s="59"/>
      <c r="I81" s="59"/>
      <c r="J81" s="59"/>
      <c r="K81" s="59"/>
    </row>
    <row r="82" spans="1:11" ht="22.5" customHeight="1" hidden="1">
      <c r="A82" s="76" t="s">
        <v>448</v>
      </c>
      <c r="B82" s="77" t="s">
        <v>299</v>
      </c>
      <c r="C82" s="77" t="s">
        <v>444</v>
      </c>
      <c r="D82" s="85"/>
      <c r="F82" s="59"/>
      <c r="G82" s="59"/>
      <c r="H82" s="59"/>
      <c r="I82" s="59"/>
      <c r="J82" s="59"/>
      <c r="K82" s="59"/>
    </row>
    <row r="83" spans="1:11" ht="21.75" customHeight="1">
      <c r="A83" s="76" t="s">
        <v>363</v>
      </c>
      <c r="B83" s="77" t="s">
        <v>299</v>
      </c>
      <c r="C83" s="77" t="s">
        <v>362</v>
      </c>
      <c r="D83" s="79">
        <v>10</v>
      </c>
      <c r="E83">
        <v>10</v>
      </c>
      <c r="F83" s="59"/>
      <c r="G83" s="59"/>
      <c r="H83" s="59"/>
      <c r="I83" s="59"/>
      <c r="J83" s="59"/>
      <c r="K83" s="59"/>
    </row>
    <row r="84" spans="1:11" ht="31.5" customHeight="1">
      <c r="A84" s="76" t="s">
        <v>43</v>
      </c>
      <c r="B84" s="77" t="s">
        <v>299</v>
      </c>
      <c r="C84" s="77" t="s">
        <v>44</v>
      </c>
      <c r="D84" s="79"/>
      <c r="F84" s="59"/>
      <c r="G84" s="59"/>
      <c r="H84" s="59"/>
      <c r="I84" s="59"/>
      <c r="J84" s="59"/>
      <c r="K84" s="59"/>
    </row>
    <row r="85" spans="1:11" ht="14.25" customHeight="1">
      <c r="A85" s="76" t="s">
        <v>226</v>
      </c>
      <c r="B85" s="77" t="s">
        <v>299</v>
      </c>
      <c r="C85" s="77" t="s">
        <v>444</v>
      </c>
      <c r="D85" s="79"/>
      <c r="F85" s="59"/>
      <c r="G85" s="59"/>
      <c r="H85" s="59"/>
      <c r="I85" s="59"/>
      <c r="J85" s="59"/>
      <c r="K85" s="59"/>
    </row>
    <row r="86" spans="1:11" ht="20.25" customHeight="1">
      <c r="A86" s="76" t="s">
        <v>56</v>
      </c>
      <c r="B86" s="77" t="s">
        <v>299</v>
      </c>
      <c r="C86" s="77" t="s">
        <v>420</v>
      </c>
      <c r="D86" s="269">
        <v>460.1104</v>
      </c>
      <c r="E86">
        <v>325.6</v>
      </c>
      <c r="F86" s="20" t="s">
        <v>537</v>
      </c>
      <c r="G86" s="59"/>
      <c r="H86" s="59"/>
      <c r="I86" s="59"/>
      <c r="J86" s="59"/>
      <c r="K86" s="59"/>
    </row>
    <row r="87" spans="1:11" ht="20.25" customHeight="1">
      <c r="A87" s="76" t="s">
        <v>56</v>
      </c>
      <c r="B87" s="77" t="s">
        <v>299</v>
      </c>
      <c r="C87" s="77" t="s">
        <v>420</v>
      </c>
      <c r="D87" s="269">
        <v>279</v>
      </c>
      <c r="E87">
        <v>99</v>
      </c>
      <c r="F87" s="59" t="s">
        <v>333</v>
      </c>
      <c r="G87" s="59"/>
      <c r="H87" s="59"/>
      <c r="I87" s="59"/>
      <c r="J87" s="59"/>
      <c r="K87" s="59"/>
    </row>
    <row r="88" spans="1:11" ht="33.75" customHeight="1">
      <c r="A88" s="76" t="s">
        <v>458</v>
      </c>
      <c r="B88" s="77" t="s">
        <v>299</v>
      </c>
      <c r="C88" s="77" t="s">
        <v>11</v>
      </c>
      <c r="D88" s="79"/>
      <c r="F88" s="200"/>
      <c r="G88" s="59"/>
      <c r="H88" s="59"/>
      <c r="I88" s="59"/>
      <c r="J88" s="59"/>
      <c r="K88" s="59"/>
    </row>
    <row r="89" spans="1:11" ht="15.75" customHeight="1">
      <c r="A89" s="89" t="s">
        <v>480</v>
      </c>
      <c r="B89" s="77" t="s">
        <v>299</v>
      </c>
      <c r="C89" s="90" t="s">
        <v>234</v>
      </c>
      <c r="D89" s="85"/>
      <c r="F89" s="59"/>
      <c r="G89" s="59"/>
      <c r="H89" s="59"/>
      <c r="I89" s="59"/>
      <c r="J89" s="59"/>
      <c r="K89" s="59"/>
    </row>
    <row r="90" spans="1:12" ht="21" customHeight="1">
      <c r="A90" s="76" t="s">
        <v>423</v>
      </c>
      <c r="B90" s="77" t="s">
        <v>299</v>
      </c>
      <c r="C90" s="77" t="s">
        <v>424</v>
      </c>
      <c r="D90" s="79">
        <f>D91+D94</f>
        <v>0</v>
      </c>
      <c r="F90" s="59"/>
      <c r="G90" s="59"/>
      <c r="H90" s="59"/>
      <c r="I90" s="59"/>
      <c r="J90" s="59"/>
      <c r="K90" s="59"/>
      <c r="L90" s="75"/>
    </row>
    <row r="91" spans="1:11" ht="14.25" customHeight="1">
      <c r="A91" s="76" t="s">
        <v>425</v>
      </c>
      <c r="B91" s="77" t="s">
        <v>299</v>
      </c>
      <c r="C91" s="77" t="s">
        <v>426</v>
      </c>
      <c r="D91" s="79">
        <f>D92</f>
        <v>0</v>
      </c>
      <c r="F91" s="59"/>
      <c r="G91" s="59"/>
      <c r="H91" s="59"/>
      <c r="I91" s="59"/>
      <c r="J91" s="59"/>
      <c r="K91" s="59"/>
    </row>
    <row r="92" spans="1:11" ht="13.5" customHeight="1">
      <c r="A92" s="76" t="s">
        <v>427</v>
      </c>
      <c r="B92" s="77" t="s">
        <v>299</v>
      </c>
      <c r="C92" s="77" t="s">
        <v>428</v>
      </c>
      <c r="D92" s="79">
        <f>D93</f>
        <v>0</v>
      </c>
      <c r="F92" s="59"/>
      <c r="G92" s="59"/>
      <c r="H92" s="59"/>
      <c r="I92" s="59"/>
      <c r="J92" s="59"/>
      <c r="K92" s="59"/>
    </row>
    <row r="93" spans="1:11" ht="20.25" customHeight="1">
      <c r="A93" s="76" t="s">
        <v>429</v>
      </c>
      <c r="B93" s="77" t="s">
        <v>299</v>
      </c>
      <c r="C93" s="77" t="s">
        <v>430</v>
      </c>
      <c r="D93" s="79">
        <v>0</v>
      </c>
      <c r="F93" s="59"/>
      <c r="G93" s="59"/>
      <c r="H93" s="59"/>
      <c r="I93" s="59"/>
      <c r="J93" s="59"/>
      <c r="K93" s="59"/>
    </row>
    <row r="94" spans="1:11" ht="22.5" customHeight="1">
      <c r="A94" s="76" t="s">
        <v>256</v>
      </c>
      <c r="B94" s="77" t="s">
        <v>299</v>
      </c>
      <c r="C94" s="77" t="s">
        <v>255</v>
      </c>
      <c r="D94" s="79">
        <v>0</v>
      </c>
      <c r="F94" s="59"/>
      <c r="G94" s="59"/>
      <c r="H94" s="59"/>
      <c r="I94" s="59"/>
      <c r="J94" s="59"/>
      <c r="K94" s="59"/>
    </row>
    <row r="95" spans="1:11" ht="17.25" customHeight="1" thickBot="1">
      <c r="A95" s="91" t="s">
        <v>431</v>
      </c>
      <c r="B95" s="92" t="s">
        <v>299</v>
      </c>
      <c r="C95" s="92" t="s">
        <v>432</v>
      </c>
      <c r="D95" s="271">
        <f>D90+D68+D15</f>
        <v>6148.9971000000005</v>
      </c>
      <c r="F95" s="59"/>
      <c r="G95" s="59"/>
      <c r="H95" s="59"/>
      <c r="I95" s="59"/>
      <c r="J95" s="59"/>
      <c r="K95" s="59"/>
    </row>
    <row r="96" spans="6:11" ht="12.75">
      <c r="F96" s="59"/>
      <c r="G96" s="59"/>
      <c r="H96" s="59"/>
      <c r="I96" s="59"/>
      <c r="J96" s="59"/>
      <c r="K96" s="59"/>
    </row>
    <row r="97" spans="4:11" ht="12.75">
      <c r="D97" s="215">
        <f>D95</f>
        <v>6148.9971000000005</v>
      </c>
      <c r="F97" s="59"/>
      <c r="G97" s="59"/>
      <c r="H97" s="59"/>
      <c r="I97" s="59"/>
      <c r="J97" s="59"/>
      <c r="K97" s="59"/>
    </row>
    <row r="98" spans="4:11" ht="12.75">
      <c r="D98">
        <v>243.06</v>
      </c>
      <c r="F98" s="59" t="s">
        <v>536</v>
      </c>
      <c r="G98" s="59"/>
      <c r="H98" s="59"/>
      <c r="I98" s="59"/>
      <c r="J98" s="59"/>
      <c r="K98" s="59"/>
    </row>
    <row r="99" spans="4:11" ht="12.75">
      <c r="D99" s="213">
        <v>492.9542</v>
      </c>
      <c r="F99" s="59" t="s">
        <v>539</v>
      </c>
      <c r="G99" s="59"/>
      <c r="H99" s="59"/>
      <c r="I99" s="59"/>
      <c r="J99" s="59"/>
      <c r="K99" s="59"/>
    </row>
    <row r="100" spans="4:11" ht="12.75">
      <c r="D100" s="213">
        <v>470</v>
      </c>
      <c r="F100" s="59" t="s">
        <v>540</v>
      </c>
      <c r="G100" s="59"/>
      <c r="H100" s="59"/>
      <c r="I100" s="59"/>
      <c r="J100" s="59"/>
      <c r="K100" s="59"/>
    </row>
    <row r="101" spans="4:11" ht="12.75">
      <c r="D101" s="214">
        <f>D97+D98+D99+D100</f>
        <v>7355.011300000001</v>
      </c>
      <c r="F101" s="59"/>
      <c r="G101" s="59"/>
      <c r="H101" s="59"/>
      <c r="I101" s="59"/>
      <c r="J101" s="59"/>
      <c r="K101" s="59"/>
    </row>
    <row r="102" spans="6:11" ht="12.75">
      <c r="F102" s="59"/>
      <c r="G102" s="59"/>
      <c r="H102" s="59"/>
      <c r="I102" s="59"/>
      <c r="J102" s="59"/>
      <c r="K102" s="59"/>
    </row>
    <row r="103" spans="4:11" ht="12.75">
      <c r="D103" s="215"/>
      <c r="F103" s="59"/>
      <c r="G103" s="59"/>
      <c r="H103" s="59"/>
      <c r="I103" s="59"/>
      <c r="J103" s="59"/>
      <c r="K103" s="59"/>
    </row>
  </sheetData>
  <sheetProtection/>
  <mergeCells count="5">
    <mergeCell ref="A1:B1"/>
    <mergeCell ref="F5:U5"/>
    <mergeCell ref="D8:D12"/>
    <mergeCell ref="A8:A12"/>
    <mergeCell ref="A7:C7"/>
  </mergeCells>
  <printOptions/>
  <pageMargins left="0.5905511811023623" right="0" top="0" bottom="0" header="0.5118110236220472" footer="0.5118110236220472"/>
  <pageSetup horizontalDpi="600" verticalDpi="600" orientation="portrait" paperSize="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G48"/>
  <sheetViews>
    <sheetView zoomScalePageLayoutView="0" workbookViewId="0" topLeftCell="A31">
      <selection activeCell="A31" sqref="A1:IV16384"/>
    </sheetView>
  </sheetViews>
  <sheetFormatPr defaultColWidth="9.140625" defaultRowHeight="12.75"/>
  <cols>
    <col min="1" max="1" width="30.8515625" style="0" customWidth="1"/>
  </cols>
  <sheetData>
    <row r="3" spans="1:7" ht="12.75">
      <c r="A3" s="325" t="s">
        <v>92</v>
      </c>
      <c r="B3" s="325"/>
      <c r="C3" s="325"/>
      <c r="D3" s="325"/>
      <c r="E3" s="325"/>
      <c r="F3" s="325"/>
      <c r="G3" s="325"/>
    </row>
    <row r="4" spans="1:7" ht="12.75">
      <c r="A4" s="325" t="s">
        <v>91</v>
      </c>
      <c r="B4" s="326"/>
      <c r="C4" s="326"/>
      <c r="D4" s="326"/>
      <c r="E4" s="326"/>
      <c r="F4" s="326"/>
      <c r="G4" s="326"/>
    </row>
    <row r="6" spans="1:7" ht="38.25" customHeight="1">
      <c r="A6" s="177" t="s">
        <v>332</v>
      </c>
      <c r="B6" s="150">
        <v>400</v>
      </c>
      <c r="C6" s="152" t="s">
        <v>252</v>
      </c>
      <c r="D6" s="150">
        <v>7953400</v>
      </c>
      <c r="E6" s="150"/>
      <c r="F6" s="150"/>
      <c r="G6" s="176">
        <f>G7</f>
        <v>80</v>
      </c>
    </row>
    <row r="7" spans="1:7" ht="37.5" customHeight="1">
      <c r="A7" s="192" t="s">
        <v>251</v>
      </c>
      <c r="B7" s="193">
        <v>400</v>
      </c>
      <c r="C7" s="194" t="s">
        <v>252</v>
      </c>
      <c r="D7" s="193">
        <v>7953400</v>
      </c>
      <c r="E7" s="193">
        <v>900</v>
      </c>
      <c r="F7" s="193"/>
      <c r="G7" s="195">
        <f>G8</f>
        <v>80</v>
      </c>
    </row>
    <row r="8" spans="1:7" ht="21" customHeight="1">
      <c r="A8" s="192" t="s">
        <v>322</v>
      </c>
      <c r="B8" s="193">
        <v>400</v>
      </c>
      <c r="C8" s="194" t="s">
        <v>252</v>
      </c>
      <c r="D8" s="193">
        <v>7953400</v>
      </c>
      <c r="E8" s="193">
        <v>900</v>
      </c>
      <c r="F8" s="193">
        <v>225</v>
      </c>
      <c r="G8" s="196">
        <v>80</v>
      </c>
    </row>
    <row r="9" spans="1:7" ht="41.25" customHeight="1">
      <c r="A9" s="177" t="s">
        <v>466</v>
      </c>
      <c r="B9" s="150">
        <v>400</v>
      </c>
      <c r="C9" s="152" t="s">
        <v>153</v>
      </c>
      <c r="D9" s="150"/>
      <c r="E9" s="150"/>
      <c r="F9" s="150"/>
      <c r="G9" s="180">
        <f>G10+G13</f>
        <v>200</v>
      </c>
    </row>
    <row r="10" spans="1:7" ht="41.25" customHeight="1">
      <c r="A10" s="177" t="s">
        <v>466</v>
      </c>
      <c r="B10" s="150">
        <v>400</v>
      </c>
      <c r="C10" s="152" t="s">
        <v>153</v>
      </c>
      <c r="D10" s="150">
        <v>3380000</v>
      </c>
      <c r="E10" s="150">
        <v>900</v>
      </c>
      <c r="F10" s="150"/>
      <c r="G10" s="176">
        <f>G11+G12</f>
        <v>20</v>
      </c>
    </row>
    <row r="11" spans="1:7" ht="23.25" customHeight="1">
      <c r="A11" s="177" t="s">
        <v>322</v>
      </c>
      <c r="B11" s="150">
        <v>400</v>
      </c>
      <c r="C11" s="152" t="s">
        <v>153</v>
      </c>
      <c r="D11" s="150">
        <v>3380000</v>
      </c>
      <c r="E11" s="150">
        <v>900</v>
      </c>
      <c r="F11" s="150">
        <v>225</v>
      </c>
      <c r="G11" s="176"/>
    </row>
    <row r="12" spans="1:7" ht="21" customHeight="1">
      <c r="A12" s="177" t="s">
        <v>329</v>
      </c>
      <c r="B12" s="150">
        <v>400</v>
      </c>
      <c r="C12" s="152" t="s">
        <v>153</v>
      </c>
      <c r="D12" s="150">
        <v>3380000</v>
      </c>
      <c r="E12" s="150">
        <v>900</v>
      </c>
      <c r="F12" s="150">
        <v>226</v>
      </c>
      <c r="G12" s="176">
        <v>20</v>
      </c>
    </row>
    <row r="13" spans="1:7" ht="41.25" customHeight="1">
      <c r="A13" s="192" t="s">
        <v>238</v>
      </c>
      <c r="B13" s="193">
        <v>400</v>
      </c>
      <c r="C13" s="194" t="s">
        <v>153</v>
      </c>
      <c r="D13" s="193">
        <v>7951700</v>
      </c>
      <c r="E13" s="193">
        <v>900</v>
      </c>
      <c r="F13" s="193"/>
      <c r="G13" s="195">
        <f>G14</f>
        <v>180</v>
      </c>
    </row>
    <row r="14" spans="1:7" ht="12.75">
      <c r="A14" s="192" t="s">
        <v>329</v>
      </c>
      <c r="B14" s="193">
        <v>400</v>
      </c>
      <c r="C14" s="194" t="s">
        <v>153</v>
      </c>
      <c r="D14" s="193">
        <v>7951700</v>
      </c>
      <c r="E14" s="193">
        <v>900</v>
      </c>
      <c r="F14" s="193">
        <v>226</v>
      </c>
      <c r="G14" s="195">
        <v>180</v>
      </c>
    </row>
    <row r="16" spans="1:7" ht="12.75">
      <c r="A16" s="325" t="s">
        <v>92</v>
      </c>
      <c r="B16" s="325"/>
      <c r="C16" s="325"/>
      <c r="D16" s="325"/>
      <c r="E16" s="325"/>
      <c r="F16" s="325"/>
      <c r="G16" s="325"/>
    </row>
    <row r="17" spans="1:7" ht="12.75">
      <c r="A17" s="325" t="s">
        <v>91</v>
      </c>
      <c r="B17" s="326"/>
      <c r="C17" s="326"/>
      <c r="D17" s="326"/>
      <c r="E17" s="326"/>
      <c r="F17" s="326"/>
      <c r="G17" s="326"/>
    </row>
    <row r="18" spans="1:7" ht="25.5">
      <c r="A18" s="177" t="s">
        <v>336</v>
      </c>
      <c r="B18" s="150">
        <v>400</v>
      </c>
      <c r="C18" s="152" t="s">
        <v>354</v>
      </c>
      <c r="D18" s="150"/>
      <c r="E18" s="150"/>
      <c r="F18" s="150"/>
      <c r="G18" s="176">
        <f>G19+G30+G31</f>
        <v>706.4</v>
      </c>
    </row>
    <row r="19" spans="1:7" ht="12.75">
      <c r="A19" s="177" t="s">
        <v>337</v>
      </c>
      <c r="B19" s="150">
        <v>400</v>
      </c>
      <c r="C19" s="152" t="s">
        <v>166</v>
      </c>
      <c r="D19" s="150">
        <v>4409900</v>
      </c>
      <c r="E19" s="152" t="s">
        <v>364</v>
      </c>
      <c r="F19" s="150"/>
      <c r="G19" s="176">
        <f>G20+G22</f>
        <v>0</v>
      </c>
    </row>
    <row r="20" spans="1:7" ht="12.75">
      <c r="A20" s="177" t="s">
        <v>312</v>
      </c>
      <c r="B20" s="150">
        <v>400</v>
      </c>
      <c r="C20" s="152" t="s">
        <v>166</v>
      </c>
      <c r="D20" s="150">
        <v>4409900</v>
      </c>
      <c r="E20" s="152" t="s">
        <v>364</v>
      </c>
      <c r="F20" s="150">
        <v>211</v>
      </c>
      <c r="G20" s="176"/>
    </row>
    <row r="21" spans="1:7" ht="12.75">
      <c r="A21" s="177" t="s">
        <v>319</v>
      </c>
      <c r="B21" s="150">
        <v>400</v>
      </c>
      <c r="C21" s="152" t="s">
        <v>166</v>
      </c>
      <c r="D21" s="150">
        <v>4409900</v>
      </c>
      <c r="E21" s="152" t="s">
        <v>364</v>
      </c>
      <c r="F21" s="150">
        <v>212</v>
      </c>
      <c r="G21" s="176"/>
    </row>
    <row r="22" spans="1:7" ht="12.75">
      <c r="A22" s="177" t="s">
        <v>313</v>
      </c>
      <c r="B22" s="150">
        <v>400</v>
      </c>
      <c r="C22" s="152" t="s">
        <v>166</v>
      </c>
      <c r="D22" s="150">
        <v>4409900</v>
      </c>
      <c r="E22" s="152" t="s">
        <v>364</v>
      </c>
      <c r="F22" s="150">
        <v>213</v>
      </c>
      <c r="G22" s="176"/>
    </row>
    <row r="23" spans="1:7" ht="12.75">
      <c r="A23" s="177" t="s">
        <v>320</v>
      </c>
      <c r="B23" s="150">
        <v>400</v>
      </c>
      <c r="C23" s="152" t="s">
        <v>166</v>
      </c>
      <c r="D23" s="150">
        <v>4409900</v>
      </c>
      <c r="E23" s="152" t="s">
        <v>364</v>
      </c>
      <c r="F23" s="150">
        <v>221</v>
      </c>
      <c r="G23" s="176"/>
    </row>
    <row r="24" spans="1:7" ht="12.75">
      <c r="A24" s="177" t="s">
        <v>321</v>
      </c>
      <c r="B24" s="150">
        <v>400</v>
      </c>
      <c r="C24" s="152" t="s">
        <v>166</v>
      </c>
      <c r="D24" s="150">
        <v>4409900</v>
      </c>
      <c r="E24" s="152" t="s">
        <v>364</v>
      </c>
      <c r="F24" s="150">
        <v>223</v>
      </c>
      <c r="G24" s="176"/>
    </row>
    <row r="25" spans="1:7" ht="12.75">
      <c r="A25" s="177" t="s">
        <v>322</v>
      </c>
      <c r="B25" s="150">
        <v>400</v>
      </c>
      <c r="C25" s="152" t="s">
        <v>166</v>
      </c>
      <c r="D25" s="150">
        <v>4409900</v>
      </c>
      <c r="E25" s="152" t="s">
        <v>364</v>
      </c>
      <c r="F25" s="150">
        <v>225</v>
      </c>
      <c r="G25" s="176"/>
    </row>
    <row r="26" spans="1:7" ht="12.75">
      <c r="A26" s="177" t="s">
        <v>323</v>
      </c>
      <c r="B26" s="150">
        <v>400</v>
      </c>
      <c r="C26" s="152" t="s">
        <v>166</v>
      </c>
      <c r="D26" s="150">
        <v>4409900</v>
      </c>
      <c r="E26" s="152" t="s">
        <v>364</v>
      </c>
      <c r="F26" s="150">
        <v>226</v>
      </c>
      <c r="G26" s="176"/>
    </row>
    <row r="27" spans="1:7" ht="12.75">
      <c r="A27" s="177" t="s">
        <v>465</v>
      </c>
      <c r="B27" s="150">
        <v>400</v>
      </c>
      <c r="C27" s="152" t="s">
        <v>166</v>
      </c>
      <c r="D27" s="150">
        <v>4409900</v>
      </c>
      <c r="E27" s="152" t="s">
        <v>364</v>
      </c>
      <c r="F27" s="150">
        <v>290</v>
      </c>
      <c r="G27" s="176"/>
    </row>
    <row r="28" spans="1:7" ht="25.5">
      <c r="A28" s="177" t="s">
        <v>325</v>
      </c>
      <c r="B28" s="150">
        <v>400</v>
      </c>
      <c r="C28" s="152" t="s">
        <v>166</v>
      </c>
      <c r="D28" s="150">
        <v>4409900</v>
      </c>
      <c r="E28" s="152" t="s">
        <v>364</v>
      </c>
      <c r="F28" s="150">
        <v>310</v>
      </c>
      <c r="G28" s="176"/>
    </row>
    <row r="29" spans="1:7" ht="25.5">
      <c r="A29" s="177" t="s">
        <v>316</v>
      </c>
      <c r="B29" s="150">
        <v>400</v>
      </c>
      <c r="C29" s="152" t="s">
        <v>166</v>
      </c>
      <c r="D29" s="150">
        <v>4409900</v>
      </c>
      <c r="E29" s="152" t="s">
        <v>364</v>
      </c>
      <c r="F29" s="150">
        <v>340</v>
      </c>
      <c r="G29" s="176"/>
    </row>
    <row r="30" spans="1:7" ht="76.5">
      <c r="A30" s="177" t="s">
        <v>75</v>
      </c>
      <c r="B30" s="150">
        <v>400</v>
      </c>
      <c r="C30" s="152" t="s">
        <v>166</v>
      </c>
      <c r="D30" s="150">
        <v>4409900</v>
      </c>
      <c r="E30" s="150">
        <v>540</v>
      </c>
      <c r="F30" s="150">
        <v>251</v>
      </c>
      <c r="G30" s="176"/>
    </row>
    <row r="31" spans="1:7" ht="38.25">
      <c r="A31" s="177" t="s">
        <v>419</v>
      </c>
      <c r="B31" s="193">
        <v>400</v>
      </c>
      <c r="C31" s="194" t="s">
        <v>166</v>
      </c>
      <c r="D31" s="193">
        <v>4409900</v>
      </c>
      <c r="E31" s="193">
        <v>821</v>
      </c>
      <c r="F31" s="193">
        <v>241</v>
      </c>
      <c r="G31" s="176">
        <v>706.4</v>
      </c>
    </row>
    <row r="36" spans="1:7" ht="12.75">
      <c r="A36" s="325" t="s">
        <v>92</v>
      </c>
      <c r="B36" s="325"/>
      <c r="C36" s="325"/>
      <c r="D36" s="325"/>
      <c r="E36" s="325"/>
      <c r="F36" s="325"/>
      <c r="G36" s="325"/>
    </row>
    <row r="37" spans="1:7" ht="12.75">
      <c r="A37" s="325" t="s">
        <v>91</v>
      </c>
      <c r="B37" s="326"/>
      <c r="C37" s="326"/>
      <c r="D37" s="326"/>
      <c r="E37" s="326"/>
      <c r="F37" s="326"/>
      <c r="G37" s="326"/>
    </row>
    <row r="40" spans="1:7" ht="12.75">
      <c r="A40" s="178" t="s">
        <v>14</v>
      </c>
      <c r="B40" s="153">
        <v>400</v>
      </c>
      <c r="C40" s="154" t="s">
        <v>252</v>
      </c>
      <c r="D40" s="153"/>
      <c r="E40" s="153"/>
      <c r="F40" s="153"/>
      <c r="G40" s="179">
        <f>G41+G43+G46</f>
        <v>1488.36</v>
      </c>
    </row>
    <row r="41" spans="1:7" ht="24">
      <c r="A41" s="178" t="s">
        <v>332</v>
      </c>
      <c r="B41" s="153">
        <v>400</v>
      </c>
      <c r="C41" s="154" t="s">
        <v>252</v>
      </c>
      <c r="D41" s="153">
        <v>5221312</v>
      </c>
      <c r="E41" s="153"/>
      <c r="F41" s="153"/>
      <c r="G41" s="179">
        <f>G42</f>
        <v>1148.02</v>
      </c>
    </row>
    <row r="42" spans="1:7" ht="24">
      <c r="A42" s="178" t="s">
        <v>332</v>
      </c>
      <c r="B42" s="153">
        <v>400</v>
      </c>
      <c r="C42" s="154" t="s">
        <v>252</v>
      </c>
      <c r="D42" s="153">
        <v>5221312</v>
      </c>
      <c r="E42" s="153">
        <v>900</v>
      </c>
      <c r="F42" s="153">
        <v>225</v>
      </c>
      <c r="G42" s="179">
        <v>1148.02</v>
      </c>
    </row>
    <row r="43" spans="1:7" ht="24">
      <c r="A43" s="178" t="s">
        <v>332</v>
      </c>
      <c r="B43" s="153">
        <v>400</v>
      </c>
      <c r="C43" s="154" t="s">
        <v>252</v>
      </c>
      <c r="D43" s="153">
        <v>7951700</v>
      </c>
      <c r="E43" s="153"/>
      <c r="F43" s="153"/>
      <c r="G43" s="179">
        <f>G44</f>
        <v>0</v>
      </c>
    </row>
    <row r="44" spans="1:7" ht="36">
      <c r="A44" s="178" t="s">
        <v>345</v>
      </c>
      <c r="B44" s="153">
        <v>400</v>
      </c>
      <c r="C44" s="154" t="s">
        <v>252</v>
      </c>
      <c r="D44" s="153">
        <v>7951700</v>
      </c>
      <c r="E44" s="153">
        <v>900</v>
      </c>
      <c r="F44" s="153"/>
      <c r="G44" s="179">
        <f>G45</f>
        <v>0</v>
      </c>
    </row>
    <row r="45" spans="1:7" ht="12.75">
      <c r="A45" s="177" t="s">
        <v>322</v>
      </c>
      <c r="B45" s="150">
        <v>400</v>
      </c>
      <c r="C45" s="152" t="s">
        <v>252</v>
      </c>
      <c r="D45" s="150">
        <v>7951700</v>
      </c>
      <c r="E45" s="150">
        <v>900</v>
      </c>
      <c r="F45" s="150">
        <v>225</v>
      </c>
      <c r="G45" s="176"/>
    </row>
    <row r="46" spans="1:7" ht="38.25">
      <c r="A46" s="177" t="s">
        <v>332</v>
      </c>
      <c r="B46" s="150">
        <v>400</v>
      </c>
      <c r="C46" s="152" t="s">
        <v>252</v>
      </c>
      <c r="D46" s="150">
        <v>7953400</v>
      </c>
      <c r="E46" s="150"/>
      <c r="F46" s="150"/>
      <c r="G46" s="176">
        <f>G47</f>
        <v>340.34</v>
      </c>
    </row>
    <row r="47" spans="1:7" ht="38.25">
      <c r="A47" s="177" t="s">
        <v>251</v>
      </c>
      <c r="B47" s="150">
        <v>400</v>
      </c>
      <c r="C47" s="152" t="s">
        <v>252</v>
      </c>
      <c r="D47" s="150">
        <v>7953400</v>
      </c>
      <c r="E47" s="150">
        <v>900</v>
      </c>
      <c r="F47" s="150"/>
      <c r="G47" s="176">
        <f>G48</f>
        <v>340.34</v>
      </c>
    </row>
    <row r="48" spans="1:7" ht="12.75">
      <c r="A48" s="177" t="s">
        <v>322</v>
      </c>
      <c r="B48" s="150">
        <v>400</v>
      </c>
      <c r="C48" s="152" t="s">
        <v>252</v>
      </c>
      <c r="D48" s="150">
        <v>7953400</v>
      </c>
      <c r="E48" s="150">
        <v>900</v>
      </c>
      <c r="F48" s="150">
        <v>225</v>
      </c>
      <c r="G48" s="176">
        <v>340.34</v>
      </c>
    </row>
  </sheetData>
  <sheetProtection/>
  <mergeCells count="6">
    <mergeCell ref="A36:G36"/>
    <mergeCell ref="A37:G37"/>
    <mergeCell ref="A3:G3"/>
    <mergeCell ref="A4:G4"/>
    <mergeCell ref="A16:G16"/>
    <mergeCell ref="A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0.8515625" style="0" customWidth="1"/>
    <col min="7" max="7" width="13.28125" style="0" customWidth="1"/>
  </cols>
  <sheetData>
    <row r="2" spans="1:7" ht="12.75">
      <c r="A2" s="325" t="s">
        <v>92</v>
      </c>
      <c r="B2" s="325"/>
      <c r="C2" s="325"/>
      <c r="D2" s="325"/>
      <c r="E2" s="325"/>
      <c r="F2" s="325"/>
      <c r="G2" s="325"/>
    </row>
    <row r="3" spans="1:7" ht="12.75">
      <c r="A3" s="325" t="s">
        <v>91</v>
      </c>
      <c r="B3" s="326"/>
      <c r="C3" s="326"/>
      <c r="D3" s="326"/>
      <c r="E3" s="326"/>
      <c r="F3" s="326"/>
      <c r="G3" s="326"/>
    </row>
    <row r="6" spans="1:7" ht="38.25">
      <c r="A6" s="177" t="s">
        <v>332</v>
      </c>
      <c r="B6" s="150">
        <v>400</v>
      </c>
      <c r="C6" s="152" t="s">
        <v>252</v>
      </c>
      <c r="D6" s="150">
        <v>7953400</v>
      </c>
      <c r="E6" s="150"/>
      <c r="F6" s="150"/>
      <c r="G6" s="176">
        <f>G7</f>
        <v>340.34</v>
      </c>
    </row>
    <row r="7" spans="1:7" ht="38.25">
      <c r="A7" s="177" t="s">
        <v>251</v>
      </c>
      <c r="B7" s="150">
        <v>400</v>
      </c>
      <c r="C7" s="152" t="s">
        <v>252</v>
      </c>
      <c r="D7" s="150">
        <v>7953400</v>
      </c>
      <c r="E7" s="150">
        <v>900</v>
      </c>
      <c r="F7" s="150"/>
      <c r="G7" s="176">
        <f>G8</f>
        <v>340.34</v>
      </c>
    </row>
    <row r="8" spans="1:7" ht="12.75">
      <c r="A8" s="177" t="s">
        <v>322</v>
      </c>
      <c r="B8" s="150">
        <v>400</v>
      </c>
      <c r="C8" s="152" t="s">
        <v>252</v>
      </c>
      <c r="D8" s="150">
        <v>7953400</v>
      </c>
      <c r="E8" s="150">
        <v>900</v>
      </c>
      <c r="F8" s="150">
        <v>225</v>
      </c>
      <c r="G8" s="176">
        <v>340.34</v>
      </c>
    </row>
    <row r="10" spans="1:7" ht="12.75">
      <c r="A10" s="289" t="s">
        <v>555</v>
      </c>
      <c r="G10" t="s">
        <v>556</v>
      </c>
    </row>
    <row r="11" ht="12.75">
      <c r="A11" s="289"/>
    </row>
    <row r="12" ht="12.75">
      <c r="A12" s="289"/>
    </row>
    <row r="14" spans="1:4" ht="12.75">
      <c r="A14" t="s">
        <v>552</v>
      </c>
      <c r="D14" t="s">
        <v>524</v>
      </c>
    </row>
    <row r="16" spans="1:4" ht="12.75">
      <c r="A16" t="s">
        <v>553</v>
      </c>
      <c r="D16" t="s">
        <v>554</v>
      </c>
    </row>
  </sheetData>
  <sheetProtection/>
  <mergeCells count="2">
    <mergeCell ref="A2:G2"/>
    <mergeCell ref="A3:G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G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9.421875" style="0" customWidth="1"/>
  </cols>
  <sheetData>
    <row r="6" spans="1:7" ht="12.75">
      <c r="A6" s="325" t="s">
        <v>92</v>
      </c>
      <c r="B6" s="325"/>
      <c r="C6" s="325"/>
      <c r="D6" s="325"/>
      <c r="E6" s="325"/>
      <c r="F6" s="325"/>
      <c r="G6" s="325"/>
    </row>
    <row r="7" spans="1:7" ht="12.75">
      <c r="A7" s="325" t="s">
        <v>91</v>
      </c>
      <c r="B7" s="326"/>
      <c r="C7" s="326"/>
      <c r="D7" s="326"/>
      <c r="E7" s="326"/>
      <c r="F7" s="326"/>
      <c r="G7" s="326"/>
    </row>
    <row r="10" spans="1:7" ht="43.5" customHeight="1">
      <c r="A10" s="177" t="s">
        <v>238</v>
      </c>
      <c r="B10" s="150">
        <v>400</v>
      </c>
      <c r="C10" s="152" t="s">
        <v>159</v>
      </c>
      <c r="D10" s="150">
        <v>7951700</v>
      </c>
      <c r="E10" s="150">
        <v>900</v>
      </c>
      <c r="F10" s="150"/>
      <c r="G10" s="176">
        <f>G11</f>
        <v>99</v>
      </c>
    </row>
    <row r="11" spans="1:7" ht="27" customHeight="1">
      <c r="A11" s="177" t="s">
        <v>325</v>
      </c>
      <c r="B11" s="150">
        <v>400</v>
      </c>
      <c r="C11" s="152" t="s">
        <v>159</v>
      </c>
      <c r="D11" s="150">
        <v>7951700</v>
      </c>
      <c r="E11" s="150">
        <v>900</v>
      </c>
      <c r="F11" s="150">
        <v>310</v>
      </c>
      <c r="G11" s="176">
        <v>99</v>
      </c>
    </row>
    <row r="17" spans="1:5" ht="12.75">
      <c r="A17" s="197" t="s">
        <v>73</v>
      </c>
      <c r="E17" s="197" t="s">
        <v>74</v>
      </c>
    </row>
  </sheetData>
  <sheetProtection/>
  <mergeCells count="2">
    <mergeCell ref="A7:G7"/>
    <mergeCell ref="A6:G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60" zoomScaleNormal="60" zoomScalePageLayoutView="0" workbookViewId="0" topLeftCell="A12">
      <selection activeCell="A1" sqref="A1:F34"/>
    </sheetView>
  </sheetViews>
  <sheetFormatPr defaultColWidth="9.140625" defaultRowHeight="15" customHeight="1"/>
  <cols>
    <col min="1" max="1" width="5.8515625" style="27" customWidth="1"/>
    <col min="2" max="2" width="82.57421875" style="29" customWidth="1"/>
    <col min="3" max="3" width="0.13671875" style="31" customWidth="1"/>
    <col min="4" max="4" width="11.00390625" style="28" hidden="1" customWidth="1"/>
    <col min="5" max="5" width="35.8515625" style="28" customWidth="1"/>
    <col min="6" max="6" width="18.00390625" style="28" bestFit="1" customWidth="1"/>
    <col min="7" max="7" width="18.8515625" style="28" customWidth="1"/>
    <col min="8" max="10" width="9.140625" style="28" customWidth="1"/>
    <col min="11" max="11" width="19.421875" style="28" customWidth="1"/>
    <col min="12" max="13" width="9.140625" style="28" customWidth="1"/>
    <col min="14" max="14" width="14.57421875" style="28" customWidth="1"/>
    <col min="15" max="16384" width="9.140625" style="28" customWidth="1"/>
  </cols>
  <sheetData>
    <row r="1" spans="1:6" ht="15" customHeight="1">
      <c r="A1" s="230"/>
      <c r="B1" s="231"/>
      <c r="C1" s="232"/>
      <c r="D1" s="233"/>
      <c r="E1" s="233"/>
      <c r="F1" s="233"/>
    </row>
    <row r="2" spans="1:6" ht="15" customHeight="1">
      <c r="A2" s="230"/>
      <c r="B2" s="234"/>
      <c r="C2" s="235" t="s">
        <v>37</v>
      </c>
      <c r="D2" s="233"/>
      <c r="E2" s="233"/>
      <c r="F2" s="233"/>
    </row>
    <row r="3" spans="1:6" ht="18.75" customHeight="1">
      <c r="A3" s="230"/>
      <c r="B3" s="234"/>
      <c r="C3" s="236" t="s">
        <v>454</v>
      </c>
      <c r="D3" s="233"/>
      <c r="E3" s="233"/>
      <c r="F3" s="233"/>
    </row>
    <row r="4" spans="1:6" ht="15" customHeight="1">
      <c r="A4" s="230"/>
      <c r="B4" s="237"/>
      <c r="C4" s="235" t="s">
        <v>455</v>
      </c>
      <c r="D4" s="233"/>
      <c r="E4" s="233"/>
      <c r="F4" s="233"/>
    </row>
    <row r="5" spans="1:6" ht="15" customHeight="1">
      <c r="A5" s="230"/>
      <c r="B5" s="237"/>
      <c r="C5" s="238" t="s">
        <v>456</v>
      </c>
      <c r="D5" s="233"/>
      <c r="E5" s="233"/>
      <c r="F5" s="233"/>
    </row>
    <row r="6" spans="1:17" ht="20.25" customHeight="1">
      <c r="A6" s="230"/>
      <c r="B6" s="239"/>
      <c r="C6" s="240" t="s">
        <v>473</v>
      </c>
      <c r="D6" s="233"/>
      <c r="E6" s="233"/>
      <c r="F6" s="23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6" ht="21" customHeight="1">
      <c r="A7" s="230"/>
      <c r="B7" s="241"/>
      <c r="C7" s="242" t="s">
        <v>533</v>
      </c>
      <c r="D7" s="235"/>
      <c r="E7" s="233"/>
      <c r="F7" s="233"/>
    </row>
    <row r="8" spans="1:6" ht="15" customHeight="1">
      <c r="A8" s="230"/>
      <c r="B8" s="243"/>
      <c r="C8" s="232"/>
      <c r="D8" s="233"/>
      <c r="E8" s="233"/>
      <c r="F8" s="233"/>
    </row>
    <row r="9" spans="1:6" ht="15" customHeight="1">
      <c r="A9" s="230"/>
      <c r="B9" s="234"/>
      <c r="C9" s="232"/>
      <c r="D9" s="244"/>
      <c r="E9" s="233"/>
      <c r="F9" s="233"/>
    </row>
    <row r="10" spans="1:6" ht="15" customHeight="1" thickBot="1">
      <c r="A10" s="230"/>
      <c r="B10" s="234"/>
      <c r="C10" s="232"/>
      <c r="D10" s="233"/>
      <c r="E10" s="233"/>
      <c r="F10" s="233"/>
    </row>
    <row r="11" spans="1:6" ht="15" customHeight="1">
      <c r="A11" s="245"/>
      <c r="B11" s="246"/>
      <c r="C11" s="247"/>
      <c r="D11" s="305" t="s">
        <v>482</v>
      </c>
      <c r="E11" s="305" t="s">
        <v>483</v>
      </c>
      <c r="F11" s="276"/>
    </row>
    <row r="12" spans="1:6" ht="15" customHeight="1">
      <c r="A12" s="248"/>
      <c r="B12" s="203"/>
      <c r="C12" s="204"/>
      <c r="D12" s="306"/>
      <c r="E12" s="307"/>
      <c r="F12" s="277" t="s">
        <v>484</v>
      </c>
    </row>
    <row r="13" spans="1:6" ht="15" customHeight="1">
      <c r="A13" s="249"/>
      <c r="B13" s="250" t="s">
        <v>292</v>
      </c>
      <c r="C13" s="251" t="s">
        <v>293</v>
      </c>
      <c r="D13" s="306"/>
      <c r="E13" s="307"/>
      <c r="F13" s="277" t="s">
        <v>485</v>
      </c>
    </row>
    <row r="14" spans="1:6" ht="15" customHeight="1">
      <c r="A14" s="252"/>
      <c r="B14" s="203"/>
      <c r="C14" s="251"/>
      <c r="D14" s="306"/>
      <c r="E14" s="307"/>
      <c r="F14" s="278" t="s">
        <v>486</v>
      </c>
    </row>
    <row r="15" spans="1:6" ht="15" customHeight="1">
      <c r="A15" s="252"/>
      <c r="B15" s="203"/>
      <c r="C15" s="251"/>
      <c r="D15" s="306"/>
      <c r="E15" s="307"/>
      <c r="F15" s="277"/>
    </row>
    <row r="16" spans="1:6" ht="15" customHeight="1">
      <c r="A16" s="253"/>
      <c r="B16" s="254">
        <v>1</v>
      </c>
      <c r="C16" s="255">
        <v>2</v>
      </c>
      <c r="D16" s="256" t="s">
        <v>487</v>
      </c>
      <c r="E16" s="255">
        <v>3</v>
      </c>
      <c r="F16" s="279">
        <v>4</v>
      </c>
    </row>
    <row r="17" spans="1:6" ht="15" customHeight="1">
      <c r="A17" s="257"/>
      <c r="B17" s="258" t="s">
        <v>488</v>
      </c>
      <c r="C17" s="259"/>
      <c r="D17" s="259"/>
      <c r="E17" s="259"/>
      <c r="F17" s="280">
        <f>F18+F25</f>
        <v>962.9541999999992</v>
      </c>
    </row>
    <row r="18" spans="1:6" ht="33.75" customHeight="1">
      <c r="A18" s="257"/>
      <c r="B18" s="258" t="s">
        <v>489</v>
      </c>
      <c r="C18" s="259" t="s">
        <v>490</v>
      </c>
      <c r="D18" s="259" t="s">
        <v>491</v>
      </c>
      <c r="E18" s="259" t="s">
        <v>492</v>
      </c>
      <c r="F18" s="281">
        <f>F19</f>
        <v>470</v>
      </c>
    </row>
    <row r="19" spans="1:6" ht="41.25" customHeight="1">
      <c r="A19" s="257"/>
      <c r="B19" s="258" t="s">
        <v>493</v>
      </c>
      <c r="C19" s="259"/>
      <c r="D19" s="259"/>
      <c r="E19" s="260" t="s">
        <v>494</v>
      </c>
      <c r="F19" s="281">
        <f>F20</f>
        <v>470</v>
      </c>
    </row>
    <row r="20" spans="1:6" ht="42.75" customHeight="1">
      <c r="A20" s="257"/>
      <c r="B20" s="258" t="s">
        <v>495</v>
      </c>
      <c r="C20" s="259"/>
      <c r="D20" s="259"/>
      <c r="E20" s="260" t="s">
        <v>496</v>
      </c>
      <c r="F20" s="281">
        <f>F21+F23</f>
        <v>470</v>
      </c>
    </row>
    <row r="21" spans="1:6" ht="43.5" customHeight="1">
      <c r="A21" s="257"/>
      <c r="B21" s="258" t="s">
        <v>497</v>
      </c>
      <c r="C21" s="259"/>
      <c r="D21" s="259"/>
      <c r="E21" s="260" t="s">
        <v>498</v>
      </c>
      <c r="F21" s="281">
        <f>F22</f>
        <v>470</v>
      </c>
    </row>
    <row r="22" spans="1:7" ht="48.75" customHeight="1">
      <c r="A22" s="257"/>
      <c r="B22" s="258" t="s">
        <v>499</v>
      </c>
      <c r="C22" s="259"/>
      <c r="D22" s="259"/>
      <c r="E22" s="260" t="s">
        <v>500</v>
      </c>
      <c r="F22" s="281">
        <v>470</v>
      </c>
      <c r="G22" s="28" t="s">
        <v>540</v>
      </c>
    </row>
    <row r="23" spans="1:6" ht="54" customHeight="1">
      <c r="A23" s="257"/>
      <c r="B23" s="258" t="s">
        <v>501</v>
      </c>
      <c r="C23" s="259"/>
      <c r="D23" s="259"/>
      <c r="E23" s="260" t="s">
        <v>502</v>
      </c>
      <c r="F23" s="281">
        <f>F24</f>
        <v>0</v>
      </c>
    </row>
    <row r="24" spans="1:6" ht="54" customHeight="1">
      <c r="A24" s="257"/>
      <c r="B24" s="258" t="s">
        <v>503</v>
      </c>
      <c r="C24" s="259"/>
      <c r="D24" s="259"/>
      <c r="E24" s="260" t="s">
        <v>504</v>
      </c>
      <c r="F24" s="281"/>
    </row>
    <row r="25" spans="1:7" ht="15" customHeight="1">
      <c r="A25" s="257"/>
      <c r="B25" s="258" t="s">
        <v>505</v>
      </c>
      <c r="C25" s="259"/>
      <c r="D25" s="259"/>
      <c r="E25" s="261" t="s">
        <v>506</v>
      </c>
      <c r="F25" s="282">
        <f>F26</f>
        <v>492.9541999999992</v>
      </c>
      <c r="G25" s="28" t="s">
        <v>543</v>
      </c>
    </row>
    <row r="26" spans="1:6" ht="31.5" customHeight="1">
      <c r="A26" s="257"/>
      <c r="B26" s="258" t="s">
        <v>507</v>
      </c>
      <c r="C26" s="259"/>
      <c r="D26" s="259"/>
      <c r="E26" s="261" t="s">
        <v>508</v>
      </c>
      <c r="F26" s="282">
        <f>F27+F31</f>
        <v>492.9541999999992</v>
      </c>
    </row>
    <row r="27" spans="1:6" ht="20.25" customHeight="1">
      <c r="A27" s="257"/>
      <c r="B27" s="258" t="s">
        <v>249</v>
      </c>
      <c r="C27" s="259"/>
      <c r="D27" s="259"/>
      <c r="E27" s="261" t="s">
        <v>509</v>
      </c>
      <c r="F27" s="282">
        <f>F28</f>
        <v>-6862.0571</v>
      </c>
    </row>
    <row r="28" spans="1:6" ht="18.75" customHeight="1">
      <c r="A28" s="257"/>
      <c r="B28" s="258" t="s">
        <v>257</v>
      </c>
      <c r="C28" s="259"/>
      <c r="D28" s="259"/>
      <c r="E28" s="261" t="s">
        <v>510</v>
      </c>
      <c r="F28" s="282">
        <f>F29</f>
        <v>-6862.0571</v>
      </c>
    </row>
    <row r="29" spans="1:6" ht="21" customHeight="1">
      <c r="A29" s="257"/>
      <c r="B29" s="258" t="s">
        <v>258</v>
      </c>
      <c r="C29" s="259"/>
      <c r="D29" s="259"/>
      <c r="E29" s="261" t="s">
        <v>511</v>
      </c>
      <c r="F29" s="282">
        <f>F30</f>
        <v>-6862.0571</v>
      </c>
    </row>
    <row r="30" spans="1:8" ht="33.75" customHeight="1">
      <c r="A30" s="257"/>
      <c r="B30" s="258" t="s">
        <v>259</v>
      </c>
      <c r="C30" s="259"/>
      <c r="D30" s="259"/>
      <c r="E30" s="261" t="s">
        <v>512</v>
      </c>
      <c r="F30" s="282">
        <v>-6862.0571</v>
      </c>
      <c r="G30" s="28">
        <f>'1 пр'!D97+'1 пр'!D98+'1 пр'!D100</f>
        <v>6862.057100000001</v>
      </c>
      <c r="H30" s="28" t="s">
        <v>542</v>
      </c>
    </row>
    <row r="31" spans="1:6" ht="15" customHeight="1">
      <c r="A31" s="257"/>
      <c r="B31" s="258" t="s">
        <v>262</v>
      </c>
      <c r="C31" s="259"/>
      <c r="D31" s="259"/>
      <c r="E31" s="261" t="s">
        <v>513</v>
      </c>
      <c r="F31" s="282">
        <f>F32</f>
        <v>7355.011299999999</v>
      </c>
    </row>
    <row r="32" spans="1:6" ht="17.25" customHeight="1">
      <c r="A32" s="257"/>
      <c r="B32" s="258" t="s">
        <v>267</v>
      </c>
      <c r="C32" s="259"/>
      <c r="D32" s="259"/>
      <c r="E32" s="261" t="s">
        <v>514</v>
      </c>
      <c r="F32" s="282">
        <f>F33</f>
        <v>7355.011299999999</v>
      </c>
    </row>
    <row r="33" spans="1:6" ht="18.75" customHeight="1">
      <c r="A33" s="257"/>
      <c r="B33" s="258" t="s">
        <v>288</v>
      </c>
      <c r="C33" s="259"/>
      <c r="D33" s="259"/>
      <c r="E33" s="261" t="s">
        <v>515</v>
      </c>
      <c r="F33" s="282">
        <f>F34</f>
        <v>7355.011299999999</v>
      </c>
    </row>
    <row r="34" spans="1:6" ht="35.25" customHeight="1" thickBot="1">
      <c r="A34" s="283"/>
      <c r="B34" s="284" t="s">
        <v>516</v>
      </c>
      <c r="C34" s="285"/>
      <c r="D34" s="285"/>
      <c r="E34" s="286" t="s">
        <v>517</v>
      </c>
      <c r="F34" s="287">
        <f>'4 пр'!G12</f>
        <v>7355.011299999999</v>
      </c>
    </row>
    <row r="35" spans="1:6" ht="15" customHeight="1">
      <c r="A35" s="202"/>
      <c r="B35" s="205"/>
      <c r="C35" s="206"/>
      <c r="D35" s="207"/>
      <c r="E35" s="207"/>
      <c r="F35" s="208"/>
    </row>
  </sheetData>
  <sheetProtection/>
  <mergeCells count="2">
    <mergeCell ref="D11:D15"/>
    <mergeCell ref="E11:E15"/>
  </mergeCells>
  <printOptions/>
  <pageMargins left="0.7874015748031497" right="0" top="0.3937007874015748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2.28125" style="24" customWidth="1"/>
    <col min="2" max="2" width="25.28125" style="24" customWidth="1"/>
    <col min="3" max="3" width="66.8515625" style="25" customWidth="1"/>
    <col min="4" max="16384" width="9.140625" style="24" customWidth="1"/>
  </cols>
  <sheetData>
    <row r="2" spans="1:3" ht="15">
      <c r="A2" s="95"/>
      <c r="B2" s="95"/>
      <c r="C2" s="96" t="s">
        <v>457</v>
      </c>
    </row>
    <row r="3" spans="1:3" ht="15">
      <c r="A3" s="95"/>
      <c r="B3" s="95"/>
      <c r="C3" s="97" t="s">
        <v>454</v>
      </c>
    </row>
    <row r="4" spans="1:3" ht="15">
      <c r="A4" s="95"/>
      <c r="B4" s="95"/>
      <c r="C4" s="96" t="s">
        <v>455</v>
      </c>
    </row>
    <row r="5" spans="1:3" ht="15">
      <c r="A5" s="95"/>
      <c r="B5" s="95"/>
      <c r="C5" s="98" t="s">
        <v>456</v>
      </c>
    </row>
    <row r="6" spans="1:3" ht="15">
      <c r="A6" s="95"/>
      <c r="B6" s="95"/>
      <c r="C6" s="99" t="s">
        <v>284</v>
      </c>
    </row>
    <row r="7" spans="1:3" ht="15">
      <c r="A7" s="95"/>
      <c r="B7" s="95"/>
      <c r="C7" s="100" t="s">
        <v>175</v>
      </c>
    </row>
    <row r="8" spans="1:3" ht="15">
      <c r="A8" s="311" t="s">
        <v>285</v>
      </c>
      <c r="B8" s="311"/>
      <c r="C8" s="311"/>
    </row>
    <row r="9" spans="1:3" ht="15">
      <c r="A9" s="311"/>
      <c r="B9" s="311"/>
      <c r="C9" s="311"/>
    </row>
    <row r="10" spans="1:3" ht="6" customHeight="1">
      <c r="A10" s="311"/>
      <c r="B10" s="311"/>
      <c r="C10" s="311"/>
    </row>
    <row r="11" spans="1:6" ht="6" customHeight="1">
      <c r="A11" s="311"/>
      <c r="B11" s="311"/>
      <c r="C11" s="311"/>
      <c r="F11" s="26"/>
    </row>
    <row r="12" spans="1:6" ht="15">
      <c r="A12" s="95"/>
      <c r="B12" s="95"/>
      <c r="C12" s="101"/>
      <c r="F12" s="26"/>
    </row>
    <row r="13" spans="1:6" ht="15.75" thickBot="1">
      <c r="A13" s="95"/>
      <c r="B13" s="95"/>
      <c r="C13" s="101"/>
      <c r="F13" s="26"/>
    </row>
    <row r="14" spans="1:3" ht="15">
      <c r="A14" s="314" t="s">
        <v>38</v>
      </c>
      <c r="B14" s="315"/>
      <c r="C14" s="102" t="s">
        <v>4</v>
      </c>
    </row>
    <row r="15" spans="1:3" ht="15" customHeight="1">
      <c r="A15" s="316" t="s">
        <v>221</v>
      </c>
      <c r="B15" s="318" t="s">
        <v>220</v>
      </c>
      <c r="C15" s="320" t="s">
        <v>222</v>
      </c>
    </row>
    <row r="16" spans="1:3" ht="64.5" customHeight="1">
      <c r="A16" s="317"/>
      <c r="B16" s="319"/>
      <c r="C16" s="290"/>
    </row>
    <row r="17" spans="1:3" ht="15">
      <c r="A17" s="103">
        <v>1</v>
      </c>
      <c r="B17" s="94">
        <v>2</v>
      </c>
      <c r="C17" s="88">
        <v>3</v>
      </c>
    </row>
    <row r="18" spans="1:3" ht="15">
      <c r="A18" s="103">
        <v>400</v>
      </c>
      <c r="B18" s="312" t="s">
        <v>5</v>
      </c>
      <c r="C18" s="313"/>
    </row>
    <row r="19" spans="1:3" ht="15">
      <c r="A19" s="309">
        <v>400</v>
      </c>
      <c r="B19" s="310" t="s">
        <v>7</v>
      </c>
      <c r="C19" s="308" t="s">
        <v>6</v>
      </c>
    </row>
    <row r="20" spans="1:3" ht="46.5" customHeight="1">
      <c r="A20" s="309"/>
      <c r="B20" s="310"/>
      <c r="C20" s="308"/>
    </row>
    <row r="21" spans="1:3" ht="60.75" customHeight="1">
      <c r="A21" s="104">
        <v>400</v>
      </c>
      <c r="B21" s="105" t="s">
        <v>291</v>
      </c>
      <c r="C21" s="106" t="s">
        <v>6</v>
      </c>
    </row>
    <row r="22" spans="1:3" ht="15">
      <c r="A22" s="309">
        <v>400</v>
      </c>
      <c r="B22" s="310" t="s">
        <v>474</v>
      </c>
      <c r="C22" s="308" t="s">
        <v>390</v>
      </c>
    </row>
    <row r="23" spans="1:3" ht="58.5" customHeight="1">
      <c r="A23" s="309"/>
      <c r="B23" s="310"/>
      <c r="C23" s="308"/>
    </row>
    <row r="24" spans="1:3" ht="15">
      <c r="A24" s="309">
        <v>400</v>
      </c>
      <c r="B24" s="310" t="s">
        <v>8</v>
      </c>
      <c r="C24" s="308" t="s">
        <v>393</v>
      </c>
    </row>
    <row r="25" spans="1:3" ht="30.75" customHeight="1">
      <c r="A25" s="309"/>
      <c r="B25" s="310"/>
      <c r="C25" s="308"/>
    </row>
    <row r="26" spans="1:3" ht="28.5" customHeight="1">
      <c r="A26" s="104">
        <v>400</v>
      </c>
      <c r="B26" s="105" t="s">
        <v>475</v>
      </c>
      <c r="C26" s="106" t="s">
        <v>476</v>
      </c>
    </row>
    <row r="27" spans="1:3" ht="28.5" customHeight="1">
      <c r="A27" s="104">
        <v>400</v>
      </c>
      <c r="B27" s="105" t="s">
        <v>478</v>
      </c>
      <c r="C27" s="106" t="s">
        <v>477</v>
      </c>
    </row>
    <row r="28" spans="1:3" ht="75" customHeight="1">
      <c r="A28" s="104">
        <v>400</v>
      </c>
      <c r="B28" s="105" t="s">
        <v>479</v>
      </c>
      <c r="C28" s="106" t="s">
        <v>15</v>
      </c>
    </row>
    <row r="29" spans="1:3" ht="75" customHeight="1">
      <c r="A29" s="309">
        <v>400</v>
      </c>
      <c r="B29" s="310" t="s">
        <v>0</v>
      </c>
      <c r="C29" s="308" t="s">
        <v>9</v>
      </c>
    </row>
    <row r="30" spans="1:3" ht="0.75" customHeight="1">
      <c r="A30" s="309"/>
      <c r="B30" s="310"/>
      <c r="C30" s="308"/>
    </row>
    <row r="31" spans="1:3" ht="45.75" customHeight="1">
      <c r="A31" s="104">
        <v>400</v>
      </c>
      <c r="B31" s="105" t="s">
        <v>1</v>
      </c>
      <c r="C31" s="106" t="s">
        <v>96</v>
      </c>
    </row>
    <row r="32" spans="1:3" ht="45.75" customHeight="1">
      <c r="A32" s="104">
        <v>400</v>
      </c>
      <c r="B32" s="190" t="s">
        <v>243</v>
      </c>
      <c r="C32" s="188" t="s">
        <v>100</v>
      </c>
    </row>
    <row r="33" spans="1:3" ht="45.75" customHeight="1">
      <c r="A33" s="104">
        <v>400</v>
      </c>
      <c r="B33" s="191" t="s">
        <v>244</v>
      </c>
      <c r="C33" s="189" t="s">
        <v>231</v>
      </c>
    </row>
    <row r="34" spans="1:3" ht="49.5" customHeight="1">
      <c r="A34" s="104">
        <v>400</v>
      </c>
      <c r="B34" s="191" t="s">
        <v>245</v>
      </c>
      <c r="C34" s="198" t="s">
        <v>241</v>
      </c>
    </row>
    <row r="35" spans="1:3" ht="26.25" customHeight="1">
      <c r="A35" s="104">
        <v>400</v>
      </c>
      <c r="B35" s="105" t="s">
        <v>90</v>
      </c>
      <c r="C35" s="106" t="s">
        <v>459</v>
      </c>
    </row>
    <row r="36" spans="1:3" ht="21" customHeight="1">
      <c r="A36" s="104">
        <v>400</v>
      </c>
      <c r="B36" s="105" t="s">
        <v>16</v>
      </c>
      <c r="C36" s="107" t="s">
        <v>17</v>
      </c>
    </row>
    <row r="37" spans="1:3" ht="24.75" customHeight="1">
      <c r="A37" s="104">
        <v>400</v>
      </c>
      <c r="B37" s="105" t="s">
        <v>18</v>
      </c>
      <c r="C37" s="107" t="s">
        <v>19</v>
      </c>
    </row>
    <row r="38" spans="1:3" ht="28.5" customHeight="1">
      <c r="A38" s="104">
        <v>400</v>
      </c>
      <c r="B38" s="105" t="s">
        <v>20</v>
      </c>
      <c r="C38" s="107" t="s">
        <v>408</v>
      </c>
    </row>
    <row r="39" spans="1:3" ht="30" customHeight="1">
      <c r="A39" s="104">
        <v>400</v>
      </c>
      <c r="B39" s="105" t="s">
        <v>21</v>
      </c>
      <c r="C39" s="107" t="s">
        <v>22</v>
      </c>
    </row>
    <row r="40" spans="1:3" ht="15" customHeight="1" hidden="1">
      <c r="A40" s="104"/>
      <c r="B40" s="105"/>
      <c r="C40" s="108"/>
    </row>
    <row r="41" spans="1:3" ht="15" customHeight="1" hidden="1">
      <c r="A41" s="291">
        <v>400</v>
      </c>
      <c r="B41" s="318" t="s">
        <v>23</v>
      </c>
      <c r="C41" s="107"/>
    </row>
    <row r="42" spans="1:3" ht="0.75" customHeight="1" hidden="1">
      <c r="A42" s="292"/>
      <c r="B42" s="293"/>
      <c r="C42" s="110"/>
    </row>
    <row r="43" spans="1:3" ht="18" customHeight="1">
      <c r="A43" s="292"/>
      <c r="B43" s="293"/>
      <c r="C43" s="107" t="s">
        <v>42</v>
      </c>
    </row>
    <row r="44" spans="1:3" ht="43.5" customHeight="1">
      <c r="A44" s="104">
        <v>400</v>
      </c>
      <c r="B44" s="105" t="s">
        <v>24</v>
      </c>
      <c r="C44" s="111" t="s">
        <v>25</v>
      </c>
    </row>
    <row r="45" spans="1:3" ht="28.5">
      <c r="A45" s="109">
        <v>400</v>
      </c>
      <c r="B45" s="142" t="s">
        <v>346</v>
      </c>
      <c r="C45" s="110" t="s">
        <v>363</v>
      </c>
    </row>
    <row r="46" spans="1:3" ht="44.25" customHeight="1">
      <c r="A46" s="104">
        <v>400</v>
      </c>
      <c r="B46" s="105" t="s">
        <v>39</v>
      </c>
      <c r="C46" s="107" t="s">
        <v>41</v>
      </c>
    </row>
    <row r="47" spans="1:3" ht="21.75" customHeight="1">
      <c r="A47" s="109">
        <v>400</v>
      </c>
      <c r="B47" s="93" t="s">
        <v>26</v>
      </c>
      <c r="C47" s="110" t="s">
        <v>460</v>
      </c>
    </row>
    <row r="48" spans="1:3" ht="28.5">
      <c r="A48" s="104">
        <v>400</v>
      </c>
      <c r="B48" s="105" t="s">
        <v>27</v>
      </c>
      <c r="C48" s="107" t="s">
        <v>22</v>
      </c>
    </row>
    <row r="49" spans="1:3" ht="28.5">
      <c r="A49" s="104">
        <v>400</v>
      </c>
      <c r="B49" s="105" t="s">
        <v>246</v>
      </c>
      <c r="C49" s="107" t="s">
        <v>247</v>
      </c>
    </row>
    <row r="50" spans="1:3" ht="46.5" customHeight="1">
      <c r="A50" s="104">
        <v>400</v>
      </c>
      <c r="B50" s="105" t="s">
        <v>361</v>
      </c>
      <c r="C50" s="112" t="s">
        <v>458</v>
      </c>
    </row>
    <row r="51" spans="1:3" ht="21" customHeight="1" thickBot="1">
      <c r="A51" s="159">
        <v>400</v>
      </c>
      <c r="B51" s="160" t="s">
        <v>106</v>
      </c>
      <c r="C51" s="161" t="s">
        <v>480</v>
      </c>
    </row>
    <row r="52" ht="29.25" customHeight="1">
      <c r="C52" s="24"/>
    </row>
    <row r="53" spans="1:3" ht="18.75" customHeight="1">
      <c r="A53" s="58"/>
      <c r="B53" s="58"/>
      <c r="C53" s="58"/>
    </row>
  </sheetData>
  <sheetProtection/>
  <mergeCells count="20">
    <mergeCell ref="A41:A43"/>
    <mergeCell ref="B19:B20"/>
    <mergeCell ref="A19:A20"/>
    <mergeCell ref="A24:A25"/>
    <mergeCell ref="B41:B43"/>
    <mergeCell ref="A22:A23"/>
    <mergeCell ref="B22:B23"/>
    <mergeCell ref="B24:B25"/>
    <mergeCell ref="A8:C11"/>
    <mergeCell ref="B18:C18"/>
    <mergeCell ref="A14:B14"/>
    <mergeCell ref="A15:A16"/>
    <mergeCell ref="B15:B16"/>
    <mergeCell ref="C15:C16"/>
    <mergeCell ref="C19:C20"/>
    <mergeCell ref="A29:A30"/>
    <mergeCell ref="B29:B30"/>
    <mergeCell ref="C29:C30"/>
    <mergeCell ref="C22:C23"/>
    <mergeCell ref="C24:C25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27">
      <selection activeCell="A75" sqref="A75"/>
    </sheetView>
  </sheetViews>
  <sheetFormatPr defaultColWidth="9.140625" defaultRowHeight="12.75"/>
  <cols>
    <col min="1" max="1" width="42.7109375" style="48" customWidth="1"/>
    <col min="2" max="2" width="6.7109375" style="48" customWidth="1"/>
    <col min="3" max="3" width="7.140625" style="49" customWidth="1"/>
    <col min="4" max="4" width="8.57421875" style="49" customWidth="1"/>
    <col min="5" max="5" width="11.00390625" style="49" customWidth="1"/>
    <col min="6" max="6" width="7.28125" style="49" customWidth="1"/>
    <col min="7" max="7" width="13.57421875" style="51" customWidth="1"/>
    <col min="8" max="16384" width="9.140625" style="48" customWidth="1"/>
  </cols>
  <sheetData>
    <row r="1" spans="4:6" ht="15.75">
      <c r="D1" s="50" t="s">
        <v>46</v>
      </c>
      <c r="F1" s="51"/>
    </row>
    <row r="2" spans="4:6" ht="15.75">
      <c r="D2" s="52" t="s">
        <v>454</v>
      </c>
      <c r="F2" s="51"/>
    </row>
    <row r="3" spans="4:6" ht="15.75">
      <c r="D3" s="50" t="s">
        <v>455</v>
      </c>
      <c r="F3" s="51"/>
    </row>
    <row r="4" spans="4:6" ht="15.75">
      <c r="D4" s="53" t="s">
        <v>456</v>
      </c>
      <c r="F4" s="51"/>
    </row>
    <row r="5" spans="4:6" ht="17.25" customHeight="1">
      <c r="D5" s="54" t="s">
        <v>473</v>
      </c>
      <c r="F5" s="51"/>
    </row>
    <row r="6" spans="4:6" ht="15.75">
      <c r="D6" s="55" t="s">
        <v>176</v>
      </c>
      <c r="E6" s="56"/>
      <c r="F6" s="51"/>
    </row>
    <row r="7" spans="5:6" ht="15.75">
      <c r="E7" s="57"/>
      <c r="F7" s="56"/>
    </row>
    <row r="8" spans="1:7" ht="15.75">
      <c r="A8" s="294" t="s">
        <v>286</v>
      </c>
      <c r="B8" s="294"/>
      <c r="C8" s="294"/>
      <c r="D8" s="294"/>
      <c r="E8" s="294"/>
      <c r="F8" s="294"/>
      <c r="G8" s="294"/>
    </row>
    <row r="9" spans="1:7" ht="15.75">
      <c r="A9" s="294"/>
      <c r="B9" s="294"/>
      <c r="C9" s="294"/>
      <c r="D9" s="294"/>
      <c r="E9" s="294"/>
      <c r="F9" s="294"/>
      <c r="G9" s="294"/>
    </row>
    <row r="10" spans="1:7" ht="16.5" thickBot="1">
      <c r="A10" s="119"/>
      <c r="B10" s="119"/>
      <c r="C10" s="120"/>
      <c r="D10" s="120"/>
      <c r="E10" s="121"/>
      <c r="F10" s="121"/>
      <c r="G10" s="122" t="s">
        <v>268</v>
      </c>
    </row>
    <row r="11" spans="1:7" ht="63">
      <c r="A11" s="123"/>
      <c r="B11" s="124"/>
      <c r="C11" s="125" t="s">
        <v>111</v>
      </c>
      <c r="D11" s="125" t="s">
        <v>112</v>
      </c>
      <c r="E11" s="125" t="s">
        <v>113</v>
      </c>
      <c r="F11" s="125" t="s">
        <v>114</v>
      </c>
      <c r="G11" s="126" t="s">
        <v>433</v>
      </c>
    </row>
    <row r="12" spans="1:7" ht="15.75">
      <c r="A12" s="127" t="s">
        <v>115</v>
      </c>
      <c r="B12" s="45"/>
      <c r="C12" s="46"/>
      <c r="D12" s="46"/>
      <c r="E12" s="46"/>
      <c r="F12" s="46"/>
      <c r="G12" s="275">
        <f>G13+G38+G45+G65+G86+G121+G128+G134</f>
        <v>7355.011299999999</v>
      </c>
    </row>
    <row r="13" spans="1:7" ht="15.75">
      <c r="A13" s="128" t="s">
        <v>436</v>
      </c>
      <c r="B13" s="47">
        <v>400</v>
      </c>
      <c r="C13" s="46" t="s">
        <v>116</v>
      </c>
      <c r="D13" s="46"/>
      <c r="E13" s="46"/>
      <c r="F13" s="46"/>
      <c r="G13" s="129">
        <f>G14+G18+G30+G26+G24</f>
        <v>2235</v>
      </c>
    </row>
    <row r="14" spans="1:7" ht="63" customHeight="1">
      <c r="A14" s="128" t="s">
        <v>117</v>
      </c>
      <c r="B14" s="114">
        <v>400</v>
      </c>
      <c r="C14" s="115" t="s">
        <v>116</v>
      </c>
      <c r="D14" s="115" t="s">
        <v>118</v>
      </c>
      <c r="E14" s="115"/>
      <c r="F14" s="115"/>
      <c r="G14" s="130">
        <f>G15</f>
        <v>528.1</v>
      </c>
    </row>
    <row r="15" spans="1:7" ht="78.75">
      <c r="A15" s="128" t="s">
        <v>119</v>
      </c>
      <c r="B15" s="114">
        <v>400</v>
      </c>
      <c r="C15" s="115" t="s">
        <v>116</v>
      </c>
      <c r="D15" s="115" t="s">
        <v>118</v>
      </c>
      <c r="E15" s="115" t="s">
        <v>120</v>
      </c>
      <c r="F15" s="115"/>
      <c r="G15" s="130">
        <f>G16</f>
        <v>528.1</v>
      </c>
    </row>
    <row r="16" spans="1:7" ht="15.75">
      <c r="A16" s="128" t="s">
        <v>437</v>
      </c>
      <c r="B16" s="114">
        <v>400</v>
      </c>
      <c r="C16" s="115" t="s">
        <v>116</v>
      </c>
      <c r="D16" s="115" t="s">
        <v>118</v>
      </c>
      <c r="E16" s="115" t="s">
        <v>121</v>
      </c>
      <c r="F16" s="115"/>
      <c r="G16" s="130">
        <f>G17</f>
        <v>528.1</v>
      </c>
    </row>
    <row r="17" spans="1:7" ht="30" customHeight="1">
      <c r="A17" s="128" t="s">
        <v>122</v>
      </c>
      <c r="B17" s="114">
        <v>400</v>
      </c>
      <c r="C17" s="115" t="s">
        <v>116</v>
      </c>
      <c r="D17" s="115" t="s">
        <v>118</v>
      </c>
      <c r="E17" s="115" t="s">
        <v>121</v>
      </c>
      <c r="F17" s="115" t="s">
        <v>28</v>
      </c>
      <c r="G17" s="130">
        <f>роспись!G12</f>
        <v>528.1</v>
      </c>
    </row>
    <row r="18" spans="1:7" ht="74.25" customHeight="1">
      <c r="A18" s="128" t="s">
        <v>123</v>
      </c>
      <c r="B18" s="114">
        <v>400</v>
      </c>
      <c r="C18" s="115" t="s">
        <v>116</v>
      </c>
      <c r="D18" s="115" t="s">
        <v>124</v>
      </c>
      <c r="E18" s="115"/>
      <c r="F18" s="115"/>
      <c r="G18" s="130">
        <f>G19</f>
        <v>222.29999999999998</v>
      </c>
    </row>
    <row r="19" spans="1:7" ht="74.25" customHeight="1">
      <c r="A19" s="128" t="s">
        <v>119</v>
      </c>
      <c r="B19" s="114">
        <v>400</v>
      </c>
      <c r="C19" s="115" t="s">
        <v>116</v>
      </c>
      <c r="D19" s="115" t="s">
        <v>124</v>
      </c>
      <c r="E19" s="115" t="s">
        <v>120</v>
      </c>
      <c r="F19" s="115"/>
      <c r="G19" s="130">
        <f>G20</f>
        <v>222.29999999999998</v>
      </c>
    </row>
    <row r="20" spans="1:7" ht="15.75">
      <c r="A20" s="128" t="s">
        <v>438</v>
      </c>
      <c r="B20" s="114">
        <v>400</v>
      </c>
      <c r="C20" s="115" t="s">
        <v>116</v>
      </c>
      <c r="D20" s="115" t="s">
        <v>124</v>
      </c>
      <c r="E20" s="115" t="s">
        <v>125</v>
      </c>
      <c r="F20" s="115"/>
      <c r="G20" s="130">
        <f>G21</f>
        <v>222.29999999999998</v>
      </c>
    </row>
    <row r="21" spans="1:7" ht="31.5">
      <c r="A21" s="128" t="s">
        <v>122</v>
      </c>
      <c r="B21" s="114">
        <v>400</v>
      </c>
      <c r="C21" s="115" t="s">
        <v>116</v>
      </c>
      <c r="D21" s="115" t="s">
        <v>124</v>
      </c>
      <c r="E21" s="115" t="s">
        <v>125</v>
      </c>
      <c r="F21" s="115" t="s">
        <v>28</v>
      </c>
      <c r="G21" s="130">
        <f>роспись!G15</f>
        <v>222.29999999999998</v>
      </c>
    </row>
    <row r="22" spans="1:7" ht="31.5" hidden="1">
      <c r="A22" s="128" t="s">
        <v>128</v>
      </c>
      <c r="B22" s="114">
        <v>400</v>
      </c>
      <c r="C22" s="115" t="s">
        <v>116</v>
      </c>
      <c r="D22" s="115" t="s">
        <v>127</v>
      </c>
      <c r="E22" s="115" t="s">
        <v>129</v>
      </c>
      <c r="F22" s="115"/>
      <c r="G22" s="130"/>
    </row>
    <row r="23" spans="1:7" ht="15.75" hidden="1">
      <c r="A23" s="128" t="s">
        <v>465</v>
      </c>
      <c r="B23" s="114">
        <v>400</v>
      </c>
      <c r="C23" s="115" t="s">
        <v>116</v>
      </c>
      <c r="D23" s="115" t="s">
        <v>127</v>
      </c>
      <c r="E23" s="115" t="s">
        <v>129</v>
      </c>
      <c r="F23" s="115" t="s">
        <v>126</v>
      </c>
      <c r="G23" s="130"/>
    </row>
    <row r="24" spans="1:7" ht="15.75">
      <c r="A24" s="128" t="s">
        <v>105</v>
      </c>
      <c r="B24" s="114">
        <v>400</v>
      </c>
      <c r="C24" s="115" t="s">
        <v>116</v>
      </c>
      <c r="D24" s="115" t="s">
        <v>127</v>
      </c>
      <c r="E24" s="115" t="s">
        <v>12</v>
      </c>
      <c r="F24" s="115"/>
      <c r="G24" s="130">
        <f>G25</f>
        <v>266.5</v>
      </c>
    </row>
    <row r="25" spans="1:7" ht="27.75" customHeight="1">
      <c r="A25" s="128" t="s">
        <v>122</v>
      </c>
      <c r="B25" s="114">
        <v>400</v>
      </c>
      <c r="C25" s="115" t="s">
        <v>116</v>
      </c>
      <c r="D25" s="115" t="s">
        <v>127</v>
      </c>
      <c r="E25" s="115" t="s">
        <v>12</v>
      </c>
      <c r="F25" s="115" t="s">
        <v>28</v>
      </c>
      <c r="G25" s="130">
        <f>роспись!G18</f>
        <v>266.5</v>
      </c>
    </row>
    <row r="26" spans="1:7" ht="15.75">
      <c r="A26" s="128" t="s">
        <v>441</v>
      </c>
      <c r="B26" s="114">
        <v>400</v>
      </c>
      <c r="C26" s="115" t="s">
        <v>116</v>
      </c>
      <c r="D26" s="115" t="s">
        <v>191</v>
      </c>
      <c r="E26" s="115" t="s">
        <v>130</v>
      </c>
      <c r="F26" s="115"/>
      <c r="G26" s="130">
        <f>G27</f>
        <v>19.6</v>
      </c>
    </row>
    <row r="27" spans="1:7" ht="15.75">
      <c r="A27" s="128" t="s">
        <v>441</v>
      </c>
      <c r="B27" s="114">
        <v>400</v>
      </c>
      <c r="C27" s="115" t="s">
        <v>116</v>
      </c>
      <c r="D27" s="115" t="s">
        <v>191</v>
      </c>
      <c r="E27" s="115" t="s">
        <v>131</v>
      </c>
      <c r="F27" s="115"/>
      <c r="G27" s="130">
        <f>G28</f>
        <v>19.6</v>
      </c>
    </row>
    <row r="28" spans="1:7" ht="31.5">
      <c r="A28" s="128" t="s">
        <v>132</v>
      </c>
      <c r="B28" s="114">
        <v>400</v>
      </c>
      <c r="C28" s="115" t="s">
        <v>116</v>
      </c>
      <c r="D28" s="115" t="s">
        <v>191</v>
      </c>
      <c r="E28" s="115" t="s">
        <v>133</v>
      </c>
      <c r="F28" s="115"/>
      <c r="G28" s="130">
        <f>G29</f>
        <v>19.6</v>
      </c>
    </row>
    <row r="29" spans="1:7" ht="15.75">
      <c r="A29" s="128" t="s">
        <v>465</v>
      </c>
      <c r="B29" s="114">
        <v>400</v>
      </c>
      <c r="C29" s="115" t="s">
        <v>116</v>
      </c>
      <c r="D29" s="115" t="s">
        <v>191</v>
      </c>
      <c r="E29" s="115" t="s">
        <v>133</v>
      </c>
      <c r="F29" s="115" t="s">
        <v>126</v>
      </c>
      <c r="G29" s="130">
        <f>роспись!G24</f>
        <v>19.6</v>
      </c>
    </row>
    <row r="30" spans="1:7" ht="15.75">
      <c r="A30" s="128" t="s">
        <v>134</v>
      </c>
      <c r="B30" s="114">
        <v>400</v>
      </c>
      <c r="C30" s="115" t="s">
        <v>116</v>
      </c>
      <c r="D30" s="115" t="s">
        <v>192</v>
      </c>
      <c r="E30" s="115"/>
      <c r="F30" s="115"/>
      <c r="G30" s="130">
        <f>G31+G36</f>
        <v>1198.5</v>
      </c>
    </row>
    <row r="31" spans="1:7" ht="74.25" customHeight="1">
      <c r="A31" s="128" t="s">
        <v>119</v>
      </c>
      <c r="B31" s="114">
        <v>400</v>
      </c>
      <c r="C31" s="115" t="s">
        <v>116</v>
      </c>
      <c r="D31" s="115" t="s">
        <v>192</v>
      </c>
      <c r="E31" s="115" t="s">
        <v>120</v>
      </c>
      <c r="F31" s="115"/>
      <c r="G31" s="130">
        <f>G32</f>
        <v>1015.5</v>
      </c>
    </row>
    <row r="32" spans="1:7" ht="15.75">
      <c r="A32" s="128" t="s">
        <v>438</v>
      </c>
      <c r="B32" s="114">
        <v>400</v>
      </c>
      <c r="C32" s="115" t="s">
        <v>116</v>
      </c>
      <c r="D32" s="115" t="s">
        <v>192</v>
      </c>
      <c r="E32" s="115" t="s">
        <v>125</v>
      </c>
      <c r="F32" s="115"/>
      <c r="G32" s="130">
        <f>G33</f>
        <v>1015.5</v>
      </c>
    </row>
    <row r="33" spans="1:7" ht="31.5">
      <c r="A33" s="128" t="s">
        <v>122</v>
      </c>
      <c r="B33" s="114">
        <v>400</v>
      </c>
      <c r="C33" s="115" t="s">
        <v>116</v>
      </c>
      <c r="D33" s="115" t="s">
        <v>192</v>
      </c>
      <c r="E33" s="115" t="s">
        <v>125</v>
      </c>
      <c r="F33" s="115" t="s">
        <v>28</v>
      </c>
      <c r="G33" s="130">
        <f>роспись!G27</f>
        <v>1015.5</v>
      </c>
    </row>
    <row r="34" spans="1:7" ht="75" customHeight="1" hidden="1">
      <c r="A34" s="128" t="s">
        <v>136</v>
      </c>
      <c r="B34" s="114">
        <v>400</v>
      </c>
      <c r="C34" s="115" t="s">
        <v>116</v>
      </c>
      <c r="D34" s="115" t="s">
        <v>192</v>
      </c>
      <c r="E34" s="115" t="s">
        <v>137</v>
      </c>
      <c r="F34" s="115"/>
      <c r="G34" s="130">
        <f>G35</f>
        <v>0</v>
      </c>
    </row>
    <row r="35" spans="1:7" ht="15.75" hidden="1">
      <c r="A35" s="128" t="s">
        <v>465</v>
      </c>
      <c r="B35" s="114">
        <v>400</v>
      </c>
      <c r="C35" s="115" t="s">
        <v>116</v>
      </c>
      <c r="D35" s="115" t="s">
        <v>192</v>
      </c>
      <c r="E35" s="115" t="s">
        <v>137</v>
      </c>
      <c r="F35" s="115" t="s">
        <v>126</v>
      </c>
      <c r="G35" s="130">
        <v>0</v>
      </c>
    </row>
    <row r="36" spans="1:7" ht="62.25" customHeight="1">
      <c r="A36" s="74" t="s">
        <v>265</v>
      </c>
      <c r="B36" s="114">
        <v>400</v>
      </c>
      <c r="C36" s="115" t="s">
        <v>116</v>
      </c>
      <c r="D36" s="115" t="s">
        <v>192</v>
      </c>
      <c r="E36" s="115" t="s">
        <v>266</v>
      </c>
      <c r="F36" s="115"/>
      <c r="G36" s="130">
        <f>G37</f>
        <v>183</v>
      </c>
    </row>
    <row r="37" spans="1:7" ht="31.5">
      <c r="A37" s="128" t="s">
        <v>122</v>
      </c>
      <c r="B37" s="114">
        <v>400</v>
      </c>
      <c r="C37" s="115" t="s">
        <v>116</v>
      </c>
      <c r="D37" s="115" t="s">
        <v>192</v>
      </c>
      <c r="E37" s="115" t="s">
        <v>266</v>
      </c>
      <c r="F37" s="115" t="s">
        <v>28</v>
      </c>
      <c r="G37" s="130">
        <f>роспись!G37</f>
        <v>183</v>
      </c>
    </row>
    <row r="38" spans="1:7" ht="15.75">
      <c r="A38" s="128" t="s">
        <v>469</v>
      </c>
      <c r="B38" s="114">
        <v>400</v>
      </c>
      <c r="C38" s="115" t="s">
        <v>193</v>
      </c>
      <c r="D38" s="115"/>
      <c r="E38" s="115"/>
      <c r="F38" s="115"/>
      <c r="G38" s="135">
        <f>G40+G43</f>
        <v>159.07670000000002</v>
      </c>
    </row>
    <row r="39" spans="1:7" ht="33" customHeight="1">
      <c r="A39" s="128" t="s">
        <v>194</v>
      </c>
      <c r="B39" s="114">
        <v>400</v>
      </c>
      <c r="C39" s="115" t="s">
        <v>193</v>
      </c>
      <c r="D39" s="115" t="s">
        <v>195</v>
      </c>
      <c r="E39" s="115"/>
      <c r="F39" s="115"/>
      <c r="G39" s="135">
        <f>G40</f>
        <v>159.07670000000002</v>
      </c>
    </row>
    <row r="40" spans="1:7" ht="31.5">
      <c r="A40" s="128" t="s">
        <v>185</v>
      </c>
      <c r="B40" s="114">
        <v>400</v>
      </c>
      <c r="C40" s="115" t="s">
        <v>193</v>
      </c>
      <c r="D40" s="115" t="s">
        <v>195</v>
      </c>
      <c r="E40" s="115" t="s">
        <v>186</v>
      </c>
      <c r="F40" s="115"/>
      <c r="G40" s="135">
        <f>G41</f>
        <v>159.07670000000002</v>
      </c>
    </row>
    <row r="41" spans="1:7" ht="47.25">
      <c r="A41" s="128" t="s">
        <v>189</v>
      </c>
      <c r="B41" s="114">
        <v>400</v>
      </c>
      <c r="C41" s="115" t="s">
        <v>193</v>
      </c>
      <c r="D41" s="115" t="s">
        <v>195</v>
      </c>
      <c r="E41" s="115" t="s">
        <v>190</v>
      </c>
      <c r="F41" s="115"/>
      <c r="G41" s="135">
        <f>G42</f>
        <v>159.07670000000002</v>
      </c>
    </row>
    <row r="42" spans="1:7" ht="31.5">
      <c r="A42" s="128" t="s">
        <v>122</v>
      </c>
      <c r="B42" s="114">
        <v>400</v>
      </c>
      <c r="C42" s="115" t="s">
        <v>193</v>
      </c>
      <c r="D42" s="115" t="s">
        <v>195</v>
      </c>
      <c r="E42" s="115" t="s">
        <v>190</v>
      </c>
      <c r="F42" s="115" t="s">
        <v>28</v>
      </c>
      <c r="G42" s="135">
        <f>роспись!G42</f>
        <v>159.07670000000002</v>
      </c>
    </row>
    <row r="43" spans="1:7" ht="15.75" hidden="1">
      <c r="A43" s="128"/>
      <c r="B43" s="114">
        <v>400</v>
      </c>
      <c r="C43" s="115"/>
      <c r="D43" s="115"/>
      <c r="E43" s="115"/>
      <c r="F43" s="115"/>
      <c r="G43" s="130"/>
    </row>
    <row r="44" spans="1:7" ht="15.75" hidden="1">
      <c r="A44" s="128"/>
      <c r="B44" s="114">
        <v>400</v>
      </c>
      <c r="C44" s="115"/>
      <c r="D44" s="115"/>
      <c r="E44" s="115"/>
      <c r="F44" s="115"/>
      <c r="G44" s="130"/>
    </row>
    <row r="45" spans="1:7" ht="31.5">
      <c r="A45" s="132" t="s">
        <v>470</v>
      </c>
      <c r="B45" s="114">
        <v>400</v>
      </c>
      <c r="C45" s="115" t="s">
        <v>138</v>
      </c>
      <c r="D45" s="115"/>
      <c r="E45" s="115"/>
      <c r="F45" s="115"/>
      <c r="G45" s="130">
        <f>G46+G51+G63</f>
        <v>80.6</v>
      </c>
    </row>
    <row r="46" spans="1:7" ht="61.5" customHeight="1">
      <c r="A46" s="133" t="s">
        <v>139</v>
      </c>
      <c r="B46" s="114">
        <v>400</v>
      </c>
      <c r="C46" s="115" t="s">
        <v>138</v>
      </c>
      <c r="D46" s="115" t="s">
        <v>140</v>
      </c>
      <c r="E46" s="115"/>
      <c r="F46" s="115"/>
      <c r="G46" s="130">
        <f>G47+G49</f>
        <v>49.5</v>
      </c>
    </row>
    <row r="47" spans="1:7" ht="60.75" customHeight="1">
      <c r="A47" s="133" t="s">
        <v>204</v>
      </c>
      <c r="B47" s="114">
        <v>400</v>
      </c>
      <c r="C47" s="115" t="s">
        <v>138</v>
      </c>
      <c r="D47" s="115" t="s">
        <v>140</v>
      </c>
      <c r="E47" s="115" t="s">
        <v>203</v>
      </c>
      <c r="F47" s="115"/>
      <c r="G47" s="130">
        <f>G48</f>
        <v>39.5</v>
      </c>
    </row>
    <row r="48" spans="1:7" ht="33" customHeight="1">
      <c r="A48" s="128" t="s">
        <v>122</v>
      </c>
      <c r="B48" s="114">
        <v>400</v>
      </c>
      <c r="C48" s="115" t="s">
        <v>138</v>
      </c>
      <c r="D48" s="115" t="s">
        <v>140</v>
      </c>
      <c r="E48" s="115" t="s">
        <v>203</v>
      </c>
      <c r="F48" s="115" t="s">
        <v>28</v>
      </c>
      <c r="G48" s="130">
        <f>роспись!G54</f>
        <v>39.5</v>
      </c>
    </row>
    <row r="49" spans="1:7" ht="61.5" customHeight="1">
      <c r="A49" s="74" t="s">
        <v>68</v>
      </c>
      <c r="B49" s="114">
        <v>400</v>
      </c>
      <c r="C49" s="115" t="s">
        <v>138</v>
      </c>
      <c r="D49" s="115" t="s">
        <v>140</v>
      </c>
      <c r="E49" s="115" t="s">
        <v>445</v>
      </c>
      <c r="F49" s="115"/>
      <c r="G49" s="130">
        <f>G50</f>
        <v>10</v>
      </c>
    </row>
    <row r="50" spans="1:7" ht="33" customHeight="1">
      <c r="A50" s="128" t="s">
        <v>122</v>
      </c>
      <c r="B50" s="114">
        <v>400</v>
      </c>
      <c r="C50" s="115" t="s">
        <v>138</v>
      </c>
      <c r="D50" s="115" t="s">
        <v>140</v>
      </c>
      <c r="E50" s="115" t="s">
        <v>445</v>
      </c>
      <c r="F50" s="115" t="s">
        <v>28</v>
      </c>
      <c r="G50" s="130">
        <f>роспись!G58</f>
        <v>10</v>
      </c>
    </row>
    <row r="51" spans="1:7" ht="21" customHeight="1">
      <c r="A51" s="133" t="s">
        <v>442</v>
      </c>
      <c r="B51" s="114">
        <v>400</v>
      </c>
      <c r="C51" s="115" t="s">
        <v>138</v>
      </c>
      <c r="D51" s="115" t="s">
        <v>205</v>
      </c>
      <c r="E51" s="115"/>
      <c r="F51" s="115"/>
      <c r="G51" s="130">
        <f>G52</f>
        <v>28</v>
      </c>
    </row>
    <row r="52" spans="1:7" ht="18" customHeight="1">
      <c r="A52" s="133" t="s">
        <v>219</v>
      </c>
      <c r="B52" s="114">
        <v>400</v>
      </c>
      <c r="C52" s="115" t="s">
        <v>138</v>
      </c>
      <c r="D52" s="115" t="s">
        <v>205</v>
      </c>
      <c r="E52" s="115" t="s">
        <v>206</v>
      </c>
      <c r="F52" s="115"/>
      <c r="G52" s="130">
        <f>G53</f>
        <v>28</v>
      </c>
    </row>
    <row r="53" spans="1:7" ht="29.25" customHeight="1">
      <c r="A53" s="128" t="s">
        <v>122</v>
      </c>
      <c r="B53" s="114">
        <v>400</v>
      </c>
      <c r="C53" s="115" t="s">
        <v>138</v>
      </c>
      <c r="D53" s="115" t="s">
        <v>205</v>
      </c>
      <c r="E53" s="115" t="s">
        <v>206</v>
      </c>
      <c r="F53" s="115" t="s">
        <v>28</v>
      </c>
      <c r="G53" s="130">
        <f>роспись!G60</f>
        <v>28</v>
      </c>
    </row>
    <row r="54" spans="1:7" ht="102" customHeight="1" hidden="1">
      <c r="A54" s="133" t="s">
        <v>150</v>
      </c>
      <c r="B54" s="114">
        <v>400</v>
      </c>
      <c r="C54" s="115" t="s">
        <v>143</v>
      </c>
      <c r="D54" s="115" t="s">
        <v>147</v>
      </c>
      <c r="E54" s="115" t="s">
        <v>151</v>
      </c>
      <c r="F54" s="115"/>
      <c r="G54" s="130">
        <f>G55</f>
        <v>0</v>
      </c>
    </row>
    <row r="55" spans="1:7" ht="15.75" hidden="1">
      <c r="A55" s="133" t="s">
        <v>148</v>
      </c>
      <c r="B55" s="114">
        <v>400</v>
      </c>
      <c r="C55" s="115" t="s">
        <v>143</v>
      </c>
      <c r="D55" s="115" t="s">
        <v>147</v>
      </c>
      <c r="E55" s="115" t="s">
        <v>151</v>
      </c>
      <c r="F55" s="115" t="s">
        <v>149</v>
      </c>
      <c r="G55" s="130">
        <v>0</v>
      </c>
    </row>
    <row r="56" spans="1:7" ht="31.5" hidden="1">
      <c r="A56" s="134" t="s">
        <v>152</v>
      </c>
      <c r="B56" s="114">
        <v>400</v>
      </c>
      <c r="C56" s="115" t="s">
        <v>143</v>
      </c>
      <c r="D56" s="115" t="s">
        <v>153</v>
      </c>
      <c r="E56" s="115"/>
      <c r="F56" s="115"/>
      <c r="G56" s="130">
        <f>G57+G59</f>
        <v>0</v>
      </c>
    </row>
    <row r="57" spans="1:7" ht="31.5" hidden="1">
      <c r="A57" s="134" t="s">
        <v>466</v>
      </c>
      <c r="B57" s="114"/>
      <c r="C57" s="115" t="s">
        <v>143</v>
      </c>
      <c r="D57" s="115" t="s">
        <v>153</v>
      </c>
      <c r="E57" s="115" t="s">
        <v>154</v>
      </c>
      <c r="F57" s="115"/>
      <c r="G57" s="130">
        <f>G58</f>
        <v>0</v>
      </c>
    </row>
    <row r="58" spans="1:7" ht="31.5" hidden="1">
      <c r="A58" s="134" t="s">
        <v>122</v>
      </c>
      <c r="B58" s="114"/>
      <c r="C58" s="115" t="s">
        <v>143</v>
      </c>
      <c r="D58" s="115" t="s">
        <v>153</v>
      </c>
      <c r="E58" s="115" t="s">
        <v>154</v>
      </c>
      <c r="F58" s="115" t="s">
        <v>135</v>
      </c>
      <c r="G58" s="130">
        <v>0</v>
      </c>
    </row>
    <row r="59" spans="1:7" ht="15.75" hidden="1">
      <c r="A59" s="134" t="s">
        <v>146</v>
      </c>
      <c r="B59" s="114"/>
      <c r="C59" s="115" t="s">
        <v>143</v>
      </c>
      <c r="D59" s="115" t="s">
        <v>153</v>
      </c>
      <c r="E59" s="115" t="s">
        <v>155</v>
      </c>
      <c r="F59" s="115"/>
      <c r="G59" s="130">
        <f>G60</f>
        <v>0</v>
      </c>
    </row>
    <row r="60" spans="1:7" ht="63" hidden="1">
      <c r="A60" s="134" t="s">
        <v>156</v>
      </c>
      <c r="B60" s="114"/>
      <c r="C60" s="115" t="s">
        <v>143</v>
      </c>
      <c r="D60" s="115" t="s">
        <v>153</v>
      </c>
      <c r="E60" s="115" t="s">
        <v>157</v>
      </c>
      <c r="F60" s="115"/>
      <c r="G60" s="130">
        <f>G61</f>
        <v>0</v>
      </c>
    </row>
    <row r="61" spans="1:7" ht="31.5" hidden="1">
      <c r="A61" s="134" t="s">
        <v>122</v>
      </c>
      <c r="B61" s="114"/>
      <c r="C61" s="115" t="s">
        <v>143</v>
      </c>
      <c r="D61" s="115" t="s">
        <v>153</v>
      </c>
      <c r="E61" s="115" t="s">
        <v>157</v>
      </c>
      <c r="F61" s="115">
        <v>500</v>
      </c>
      <c r="G61" s="130">
        <f>500-500</f>
        <v>0</v>
      </c>
    </row>
    <row r="62" spans="1:7" ht="43.5" customHeight="1">
      <c r="A62" s="128" t="s">
        <v>141</v>
      </c>
      <c r="B62" s="114">
        <v>400</v>
      </c>
      <c r="C62" s="115" t="s">
        <v>138</v>
      </c>
      <c r="D62" s="115" t="s">
        <v>142</v>
      </c>
      <c r="E62" s="115"/>
      <c r="F62" s="115"/>
      <c r="G62" s="130">
        <f>G63</f>
        <v>3.1</v>
      </c>
    </row>
    <row r="63" spans="1:7" ht="78.75" customHeight="1">
      <c r="A63" s="133" t="s">
        <v>443</v>
      </c>
      <c r="B63" s="114">
        <v>400</v>
      </c>
      <c r="C63" s="115" t="s">
        <v>138</v>
      </c>
      <c r="D63" s="115" t="s">
        <v>142</v>
      </c>
      <c r="E63" s="115" t="s">
        <v>218</v>
      </c>
      <c r="F63" s="115"/>
      <c r="G63" s="130">
        <f>G64</f>
        <v>3.1</v>
      </c>
    </row>
    <row r="64" spans="1:7" ht="31.5">
      <c r="A64" s="128" t="s">
        <v>122</v>
      </c>
      <c r="B64" s="114">
        <v>400</v>
      </c>
      <c r="C64" s="115" t="s">
        <v>138</v>
      </c>
      <c r="D64" s="115" t="s">
        <v>142</v>
      </c>
      <c r="E64" s="115" t="s">
        <v>218</v>
      </c>
      <c r="F64" s="115" t="s">
        <v>28</v>
      </c>
      <c r="G64" s="130">
        <f>роспись!G65</f>
        <v>3.1</v>
      </c>
    </row>
    <row r="65" spans="1:7" ht="15.75">
      <c r="A65" s="133" t="s">
        <v>439</v>
      </c>
      <c r="B65" s="114">
        <v>400</v>
      </c>
      <c r="C65" s="115" t="s">
        <v>143</v>
      </c>
      <c r="D65" s="115"/>
      <c r="E65" s="115" t="s">
        <v>130</v>
      </c>
      <c r="F65" s="115"/>
      <c r="G65" s="137">
        <f>G66+G69+G81+G74</f>
        <v>1755.5703999999998</v>
      </c>
    </row>
    <row r="66" spans="1:7" ht="15.75">
      <c r="A66" s="133" t="s">
        <v>144</v>
      </c>
      <c r="B66" s="114">
        <v>400</v>
      </c>
      <c r="C66" s="115" t="s">
        <v>143</v>
      </c>
      <c r="D66" s="115" t="str">
        <f>" 0401"</f>
        <v> 0401</v>
      </c>
      <c r="E66" s="115" t="s">
        <v>130</v>
      </c>
      <c r="F66" s="115"/>
      <c r="G66" s="130">
        <f>G67</f>
        <v>30</v>
      </c>
    </row>
    <row r="67" spans="1:7" ht="47.25" customHeight="1">
      <c r="A67" s="128" t="s">
        <v>196</v>
      </c>
      <c r="B67" s="114">
        <v>400</v>
      </c>
      <c r="C67" s="115" t="s">
        <v>143</v>
      </c>
      <c r="D67" s="115" t="s">
        <v>145</v>
      </c>
      <c r="E67" s="115" t="s">
        <v>197</v>
      </c>
      <c r="F67" s="115"/>
      <c r="G67" s="130">
        <f>G68</f>
        <v>30</v>
      </c>
    </row>
    <row r="68" spans="1:7" ht="31.5">
      <c r="A68" s="133" t="s">
        <v>122</v>
      </c>
      <c r="B68" s="114">
        <v>400</v>
      </c>
      <c r="C68" s="115" t="s">
        <v>143</v>
      </c>
      <c r="D68" s="115" t="s">
        <v>145</v>
      </c>
      <c r="E68" s="115" t="s">
        <v>197</v>
      </c>
      <c r="F68" s="115" t="s">
        <v>28</v>
      </c>
      <c r="G68" s="130">
        <f>роспись!G71</f>
        <v>30</v>
      </c>
    </row>
    <row r="69" spans="1:7" ht="15.75">
      <c r="A69" s="73" t="s">
        <v>263</v>
      </c>
      <c r="B69" s="114">
        <v>400</v>
      </c>
      <c r="C69" s="115" t="s">
        <v>143</v>
      </c>
      <c r="D69" s="115" t="s">
        <v>147</v>
      </c>
      <c r="E69" s="115"/>
      <c r="F69" s="115"/>
      <c r="G69" s="130">
        <f>G70+G72</f>
        <v>37.2104</v>
      </c>
    </row>
    <row r="70" spans="1:7" ht="15.75">
      <c r="A70" s="73" t="s">
        <v>263</v>
      </c>
      <c r="B70" s="114">
        <v>400</v>
      </c>
      <c r="C70" s="115" t="s">
        <v>143</v>
      </c>
      <c r="D70" s="115" t="s">
        <v>147</v>
      </c>
      <c r="E70" s="115" t="s">
        <v>400</v>
      </c>
      <c r="F70" s="115"/>
      <c r="G70" s="130">
        <f>G71</f>
        <v>0</v>
      </c>
    </row>
    <row r="71" spans="1:7" ht="31.5">
      <c r="A71" s="133" t="s">
        <v>122</v>
      </c>
      <c r="B71" s="114">
        <v>400</v>
      </c>
      <c r="C71" s="115" t="s">
        <v>143</v>
      </c>
      <c r="D71" s="115" t="s">
        <v>147</v>
      </c>
      <c r="E71" s="115" t="s">
        <v>400</v>
      </c>
      <c r="F71" s="115" t="s">
        <v>28</v>
      </c>
      <c r="G71" s="130">
        <f>роспись!G77</f>
        <v>0</v>
      </c>
    </row>
    <row r="72" spans="1:7" s="113" customFormat="1" ht="31.5">
      <c r="A72" s="74" t="s">
        <v>548</v>
      </c>
      <c r="B72" s="114">
        <v>400</v>
      </c>
      <c r="C72" s="115" t="s">
        <v>143</v>
      </c>
      <c r="D72" s="115" t="s">
        <v>147</v>
      </c>
      <c r="E72" s="115" t="s">
        <v>40</v>
      </c>
      <c r="F72" s="115"/>
      <c r="G72" s="137">
        <f>G73</f>
        <v>37.2104</v>
      </c>
    </row>
    <row r="73" spans="1:7" ht="15.75">
      <c r="A73" s="128" t="s">
        <v>465</v>
      </c>
      <c r="B73" s="114">
        <v>400</v>
      </c>
      <c r="C73" s="115" t="s">
        <v>143</v>
      </c>
      <c r="D73" s="115" t="s">
        <v>147</v>
      </c>
      <c r="E73" s="115" t="s">
        <v>40</v>
      </c>
      <c r="F73" s="115" t="s">
        <v>126</v>
      </c>
      <c r="G73" s="137">
        <f>роспись!G79</f>
        <v>37.2104</v>
      </c>
    </row>
    <row r="74" spans="1:7" ht="15.75">
      <c r="A74" s="74" t="s">
        <v>14</v>
      </c>
      <c r="B74" s="147">
        <v>400</v>
      </c>
      <c r="C74" s="148" t="s">
        <v>143</v>
      </c>
      <c r="D74" s="148" t="s">
        <v>252</v>
      </c>
      <c r="E74" s="115"/>
      <c r="F74" s="115"/>
      <c r="G74" s="135">
        <f>G75+G79+G77</f>
        <v>1488.36</v>
      </c>
    </row>
    <row r="75" spans="1:7" ht="42" customHeight="1">
      <c r="A75" s="74" t="s">
        <v>250</v>
      </c>
      <c r="B75" s="147">
        <v>400</v>
      </c>
      <c r="C75" s="148" t="s">
        <v>143</v>
      </c>
      <c r="D75" s="148" t="s">
        <v>252</v>
      </c>
      <c r="E75" s="115" t="s">
        <v>253</v>
      </c>
      <c r="F75" s="115"/>
      <c r="G75" s="137">
        <f>G76</f>
        <v>1148.02</v>
      </c>
    </row>
    <row r="76" spans="1:7" ht="43.5" customHeight="1">
      <c r="A76" s="74" t="s">
        <v>544</v>
      </c>
      <c r="B76" s="147">
        <v>400</v>
      </c>
      <c r="C76" s="148" t="s">
        <v>143</v>
      </c>
      <c r="D76" s="148" t="s">
        <v>252</v>
      </c>
      <c r="E76" s="115" t="s">
        <v>253</v>
      </c>
      <c r="F76" s="115" t="s">
        <v>28</v>
      </c>
      <c r="G76" s="137">
        <f>роспись!G84</f>
        <v>1148.02</v>
      </c>
    </row>
    <row r="77" spans="1:7" ht="52.5" customHeight="1">
      <c r="A77" s="74" t="s">
        <v>545</v>
      </c>
      <c r="B77" s="147">
        <v>400</v>
      </c>
      <c r="C77" s="148" t="s">
        <v>143</v>
      </c>
      <c r="D77" s="148" t="s">
        <v>252</v>
      </c>
      <c r="E77" s="149">
        <v>7951700</v>
      </c>
      <c r="F77" s="115"/>
      <c r="G77" s="135">
        <f>G78</f>
        <v>0</v>
      </c>
    </row>
    <row r="78" spans="1:7" ht="51" customHeight="1">
      <c r="A78" s="74" t="s">
        <v>240</v>
      </c>
      <c r="B78" s="147">
        <v>400</v>
      </c>
      <c r="C78" s="148" t="s">
        <v>143</v>
      </c>
      <c r="D78" s="148" t="s">
        <v>252</v>
      </c>
      <c r="E78" s="149">
        <v>7951700</v>
      </c>
      <c r="F78" s="115"/>
      <c r="G78" s="135">
        <f>роспись!G86</f>
        <v>0</v>
      </c>
    </row>
    <row r="79" spans="1:7" ht="42" customHeight="1">
      <c r="A79" s="74" t="s">
        <v>546</v>
      </c>
      <c r="B79" s="147">
        <v>400</v>
      </c>
      <c r="C79" s="148" t="s">
        <v>143</v>
      </c>
      <c r="D79" s="148" t="s">
        <v>252</v>
      </c>
      <c r="E79" s="115" t="s">
        <v>254</v>
      </c>
      <c r="F79" s="115"/>
      <c r="G79" s="135">
        <f>G80</f>
        <v>340.34</v>
      </c>
    </row>
    <row r="80" spans="1:7" ht="30.75" customHeight="1">
      <c r="A80" s="74" t="s">
        <v>251</v>
      </c>
      <c r="B80" s="147">
        <v>400</v>
      </c>
      <c r="C80" s="148" t="s">
        <v>143</v>
      </c>
      <c r="D80" s="148" t="s">
        <v>252</v>
      </c>
      <c r="E80" s="115" t="s">
        <v>254</v>
      </c>
      <c r="F80" s="115" t="s">
        <v>28</v>
      </c>
      <c r="G80" s="135">
        <f>роспись!G88</f>
        <v>340.34</v>
      </c>
    </row>
    <row r="81" spans="1:7" ht="28.5" customHeight="1">
      <c r="A81" s="155" t="s">
        <v>152</v>
      </c>
      <c r="B81" s="114">
        <v>400</v>
      </c>
      <c r="C81" s="115" t="s">
        <v>143</v>
      </c>
      <c r="D81" s="115" t="s">
        <v>153</v>
      </c>
      <c r="E81" s="116"/>
      <c r="F81" s="116"/>
      <c r="G81" s="130">
        <f>G82+G84</f>
        <v>200</v>
      </c>
    </row>
    <row r="82" spans="1:7" ht="31.5">
      <c r="A82" s="133" t="s">
        <v>466</v>
      </c>
      <c r="B82" s="114">
        <v>400</v>
      </c>
      <c r="C82" s="115" t="s">
        <v>143</v>
      </c>
      <c r="D82" s="115" t="s">
        <v>153</v>
      </c>
      <c r="E82" s="117" t="s">
        <v>154</v>
      </c>
      <c r="F82" s="136"/>
      <c r="G82" s="130">
        <f>G83</f>
        <v>20</v>
      </c>
    </row>
    <row r="83" spans="1:7" ht="36" customHeight="1">
      <c r="A83" s="133" t="s">
        <v>122</v>
      </c>
      <c r="B83" s="114">
        <v>400</v>
      </c>
      <c r="C83" s="115" t="s">
        <v>143</v>
      </c>
      <c r="D83" s="115" t="s">
        <v>153</v>
      </c>
      <c r="E83" s="115" t="s">
        <v>154</v>
      </c>
      <c r="F83" s="115" t="s">
        <v>28</v>
      </c>
      <c r="G83" s="130">
        <f>роспись!G91</f>
        <v>20</v>
      </c>
    </row>
    <row r="84" spans="1:7" ht="48.75" customHeight="1">
      <c r="A84" s="74" t="s">
        <v>240</v>
      </c>
      <c r="B84" s="114">
        <v>400</v>
      </c>
      <c r="C84" s="115" t="s">
        <v>143</v>
      </c>
      <c r="D84" s="115" t="s">
        <v>153</v>
      </c>
      <c r="E84" s="115" t="s">
        <v>239</v>
      </c>
      <c r="F84" s="115"/>
      <c r="G84" s="130">
        <f>G85</f>
        <v>180</v>
      </c>
    </row>
    <row r="85" spans="1:7" ht="36" customHeight="1">
      <c r="A85" s="133" t="s">
        <v>122</v>
      </c>
      <c r="B85" s="114">
        <v>400</v>
      </c>
      <c r="C85" s="115" t="s">
        <v>143</v>
      </c>
      <c r="D85" s="115" t="s">
        <v>153</v>
      </c>
      <c r="E85" s="115" t="s">
        <v>239</v>
      </c>
      <c r="F85" s="115" t="s">
        <v>28</v>
      </c>
      <c r="G85" s="130">
        <f>роспись!G94</f>
        <v>180</v>
      </c>
    </row>
    <row r="86" spans="1:7" ht="15.75">
      <c r="A86" s="133" t="s">
        <v>440</v>
      </c>
      <c r="B86" s="114">
        <v>400</v>
      </c>
      <c r="C86" s="115" t="s">
        <v>158</v>
      </c>
      <c r="D86" s="115"/>
      <c r="E86" s="115"/>
      <c r="F86" s="115"/>
      <c r="G86" s="135">
        <f>G90+G95+G87</f>
        <v>1522.8642</v>
      </c>
    </row>
    <row r="87" spans="1:7" ht="15.75">
      <c r="A87" s="133" t="s">
        <v>463</v>
      </c>
      <c r="B87" s="114">
        <v>400</v>
      </c>
      <c r="C87" s="115" t="s">
        <v>158</v>
      </c>
      <c r="D87" s="115" t="s">
        <v>198</v>
      </c>
      <c r="E87" s="115"/>
      <c r="F87" s="115"/>
      <c r="G87" s="135">
        <f>G88+G89</f>
        <v>0</v>
      </c>
    </row>
    <row r="88" spans="1:7" ht="28.5" customHeight="1">
      <c r="A88" s="74" t="s">
        <v>462</v>
      </c>
      <c r="B88" s="114">
        <v>400</v>
      </c>
      <c r="C88" s="115" t="s">
        <v>158</v>
      </c>
      <c r="D88" s="115" t="s">
        <v>198</v>
      </c>
      <c r="E88" s="115" t="s">
        <v>233</v>
      </c>
      <c r="F88" s="115" t="s">
        <v>28</v>
      </c>
      <c r="G88" s="131"/>
    </row>
    <row r="89" spans="1:7" ht="29.25" customHeight="1">
      <c r="A89" s="74" t="s">
        <v>462</v>
      </c>
      <c r="B89" s="114">
        <v>400</v>
      </c>
      <c r="C89" s="115" t="s">
        <v>158</v>
      </c>
      <c r="D89" s="115" t="s">
        <v>198</v>
      </c>
      <c r="E89" s="115" t="s">
        <v>35</v>
      </c>
      <c r="F89" s="115" t="s">
        <v>28</v>
      </c>
      <c r="G89" s="135"/>
    </row>
    <row r="90" spans="1:7" ht="15.75">
      <c r="A90" s="133" t="s">
        <v>208</v>
      </c>
      <c r="B90" s="114">
        <v>400</v>
      </c>
      <c r="C90" s="115" t="s">
        <v>158</v>
      </c>
      <c r="D90" s="115" t="s">
        <v>207</v>
      </c>
      <c r="E90" s="115"/>
      <c r="F90" s="115"/>
      <c r="G90" s="135">
        <f>G91</f>
        <v>460</v>
      </c>
    </row>
    <row r="91" spans="1:7" ht="31.5">
      <c r="A91" s="133" t="s">
        <v>449</v>
      </c>
      <c r="B91" s="114">
        <v>400</v>
      </c>
      <c r="C91" s="115" t="s">
        <v>158</v>
      </c>
      <c r="D91" s="115" t="s">
        <v>207</v>
      </c>
      <c r="E91" s="115" t="s">
        <v>209</v>
      </c>
      <c r="F91" s="115"/>
      <c r="G91" s="135">
        <f>G92+G94+G96</f>
        <v>460</v>
      </c>
    </row>
    <row r="92" spans="1:7" ht="47.25" hidden="1">
      <c r="A92" s="128" t="s">
        <v>181</v>
      </c>
      <c r="B92" s="114">
        <v>400</v>
      </c>
      <c r="C92" s="115" t="s">
        <v>199</v>
      </c>
      <c r="D92" s="115" t="s">
        <v>198</v>
      </c>
      <c r="E92" s="115" t="s">
        <v>182</v>
      </c>
      <c r="F92" s="115"/>
      <c r="G92" s="135">
        <f>G93</f>
        <v>0</v>
      </c>
    </row>
    <row r="93" spans="1:7" ht="15.75" hidden="1">
      <c r="A93" s="128" t="s">
        <v>183</v>
      </c>
      <c r="B93" s="114">
        <v>400</v>
      </c>
      <c r="C93" s="115" t="s">
        <v>199</v>
      </c>
      <c r="D93" s="115" t="s">
        <v>198</v>
      </c>
      <c r="E93" s="115" t="s">
        <v>182</v>
      </c>
      <c r="F93" s="115" t="s">
        <v>184</v>
      </c>
      <c r="G93" s="135"/>
    </row>
    <row r="94" spans="1:7" ht="31.5">
      <c r="A94" s="128" t="s">
        <v>122</v>
      </c>
      <c r="B94" s="114">
        <v>400</v>
      </c>
      <c r="C94" s="115" t="s">
        <v>158</v>
      </c>
      <c r="D94" s="115" t="s">
        <v>207</v>
      </c>
      <c r="E94" s="115" t="s">
        <v>209</v>
      </c>
      <c r="F94" s="115" t="s">
        <v>28</v>
      </c>
      <c r="G94" s="135">
        <f>роспись!G97</f>
        <v>460</v>
      </c>
    </row>
    <row r="95" spans="1:7" ht="15.75">
      <c r="A95" s="128" t="s">
        <v>210</v>
      </c>
      <c r="B95" s="114">
        <v>400</v>
      </c>
      <c r="C95" s="115" t="s">
        <v>158</v>
      </c>
      <c r="D95" s="115" t="s">
        <v>159</v>
      </c>
      <c r="E95" s="115"/>
      <c r="F95" s="115"/>
      <c r="G95" s="137">
        <f>G112+G113+G115+G117+G119</f>
        <v>1062.8642</v>
      </c>
    </row>
    <row r="96" spans="1:7" ht="15.75" hidden="1">
      <c r="A96" s="128"/>
      <c r="B96" s="114">
        <v>400</v>
      </c>
      <c r="C96" s="115"/>
      <c r="D96" s="115"/>
      <c r="E96" s="115"/>
      <c r="F96" s="115"/>
      <c r="G96" s="130"/>
    </row>
    <row r="97" spans="1:7" ht="15.75" hidden="1">
      <c r="A97" s="128"/>
      <c r="B97" s="114">
        <v>400</v>
      </c>
      <c r="C97" s="115"/>
      <c r="D97" s="115"/>
      <c r="E97" s="115"/>
      <c r="F97" s="115"/>
      <c r="G97" s="130"/>
    </row>
    <row r="98" spans="1:7" ht="15.75" hidden="1">
      <c r="A98" s="133"/>
      <c r="B98" s="114">
        <v>400</v>
      </c>
      <c r="C98" s="115"/>
      <c r="D98" s="115"/>
      <c r="E98" s="115"/>
      <c r="F98" s="115"/>
      <c r="G98" s="130"/>
    </row>
    <row r="99" spans="1:7" ht="15.75" hidden="1">
      <c r="A99" s="133"/>
      <c r="B99" s="114">
        <v>400</v>
      </c>
      <c r="C99" s="115"/>
      <c r="D99" s="115"/>
      <c r="E99" s="115"/>
      <c r="F99" s="115"/>
      <c r="G99" s="130"/>
    </row>
    <row r="100" spans="1:7" ht="15.75" hidden="1">
      <c r="A100" s="133"/>
      <c r="B100" s="114">
        <v>400</v>
      </c>
      <c r="C100" s="115"/>
      <c r="D100" s="115"/>
      <c r="E100" s="115"/>
      <c r="F100" s="115"/>
      <c r="G100" s="130"/>
    </row>
    <row r="101" spans="1:7" ht="15.75" hidden="1">
      <c r="A101" s="133"/>
      <c r="B101" s="114">
        <v>400</v>
      </c>
      <c r="C101" s="115"/>
      <c r="D101" s="115"/>
      <c r="E101" s="115"/>
      <c r="F101" s="115"/>
      <c r="G101" s="130"/>
    </row>
    <row r="102" spans="1:7" ht="15.75" hidden="1">
      <c r="A102" s="133"/>
      <c r="B102" s="114">
        <v>400</v>
      </c>
      <c r="C102" s="115"/>
      <c r="D102" s="115"/>
      <c r="E102" s="115"/>
      <c r="F102" s="115"/>
      <c r="G102" s="130"/>
    </row>
    <row r="103" spans="1:7" ht="15.75" hidden="1">
      <c r="A103" s="133"/>
      <c r="B103" s="114"/>
      <c r="C103" s="115"/>
      <c r="D103" s="115"/>
      <c r="E103" s="115"/>
      <c r="F103" s="115"/>
      <c r="G103" s="130"/>
    </row>
    <row r="104" spans="1:7" ht="15.75" hidden="1">
      <c r="A104" s="133"/>
      <c r="B104" s="114"/>
      <c r="C104" s="115"/>
      <c r="D104" s="115"/>
      <c r="E104" s="115"/>
      <c r="F104" s="115"/>
      <c r="G104" s="130"/>
    </row>
    <row r="105" spans="1:7" ht="15.75" hidden="1">
      <c r="A105" s="133"/>
      <c r="B105" s="114"/>
      <c r="C105" s="115"/>
      <c r="D105" s="115"/>
      <c r="E105" s="115"/>
      <c r="F105" s="115"/>
      <c r="G105" s="130"/>
    </row>
    <row r="106" spans="1:7" ht="15.75" hidden="1">
      <c r="A106" s="133"/>
      <c r="B106" s="114"/>
      <c r="C106" s="115"/>
      <c r="D106" s="115"/>
      <c r="E106" s="115"/>
      <c r="F106" s="115"/>
      <c r="G106" s="130"/>
    </row>
    <row r="107" spans="1:7" ht="15.75" hidden="1">
      <c r="A107" s="133"/>
      <c r="B107" s="114"/>
      <c r="C107" s="115"/>
      <c r="D107" s="115"/>
      <c r="E107" s="115"/>
      <c r="F107" s="115"/>
      <c r="G107" s="130"/>
    </row>
    <row r="108" spans="1:7" ht="15.75" hidden="1">
      <c r="A108" s="133"/>
      <c r="B108" s="114"/>
      <c r="C108" s="115"/>
      <c r="D108" s="115"/>
      <c r="E108" s="115"/>
      <c r="F108" s="115"/>
      <c r="G108" s="130"/>
    </row>
    <row r="109" spans="1:7" ht="15.75" hidden="1">
      <c r="A109" s="133"/>
      <c r="B109" s="114"/>
      <c r="C109" s="115"/>
      <c r="D109" s="115"/>
      <c r="E109" s="115"/>
      <c r="F109" s="115"/>
      <c r="G109" s="130"/>
    </row>
    <row r="110" spans="1:7" ht="15.75" hidden="1">
      <c r="A110" s="133"/>
      <c r="B110" s="114"/>
      <c r="C110" s="115"/>
      <c r="D110" s="115"/>
      <c r="E110" s="115"/>
      <c r="F110" s="115"/>
      <c r="G110" s="130"/>
    </row>
    <row r="111" spans="1:7" ht="15.75">
      <c r="A111" s="134" t="s">
        <v>3</v>
      </c>
      <c r="B111" s="114">
        <v>400</v>
      </c>
      <c r="C111" s="115" t="s">
        <v>158</v>
      </c>
      <c r="D111" s="115" t="s">
        <v>159</v>
      </c>
      <c r="E111" s="115" t="s">
        <v>211</v>
      </c>
      <c r="F111" s="115"/>
      <c r="G111" s="137">
        <f>G112</f>
        <v>250</v>
      </c>
    </row>
    <row r="112" spans="1:7" ht="31.5">
      <c r="A112" s="128" t="s">
        <v>122</v>
      </c>
      <c r="B112" s="114">
        <v>400</v>
      </c>
      <c r="C112" s="115" t="s">
        <v>158</v>
      </c>
      <c r="D112" s="115" t="s">
        <v>159</v>
      </c>
      <c r="E112" s="115" t="s">
        <v>211</v>
      </c>
      <c r="F112" s="115" t="s">
        <v>28</v>
      </c>
      <c r="G112" s="137">
        <f>роспись!G107</f>
        <v>250</v>
      </c>
    </row>
    <row r="113" spans="1:7" ht="15.75">
      <c r="A113" s="132" t="s">
        <v>450</v>
      </c>
      <c r="B113" s="114">
        <v>400</v>
      </c>
      <c r="C113" s="115" t="s">
        <v>158</v>
      </c>
      <c r="D113" s="115" t="s">
        <v>159</v>
      </c>
      <c r="E113" s="115" t="s">
        <v>212</v>
      </c>
      <c r="F113" s="115"/>
      <c r="G113" s="130">
        <f>G114</f>
        <v>20</v>
      </c>
    </row>
    <row r="114" spans="1:7" ht="31.5">
      <c r="A114" s="128" t="s">
        <v>122</v>
      </c>
      <c r="B114" s="114">
        <v>400</v>
      </c>
      <c r="C114" s="115" t="s">
        <v>158</v>
      </c>
      <c r="D114" s="115" t="s">
        <v>159</v>
      </c>
      <c r="E114" s="115" t="s">
        <v>212</v>
      </c>
      <c r="F114" s="115" t="s">
        <v>28</v>
      </c>
      <c r="G114" s="130">
        <f>роспись!G109</f>
        <v>20</v>
      </c>
    </row>
    <row r="115" spans="1:7" ht="15.75">
      <c r="A115" s="133" t="s">
        <v>451</v>
      </c>
      <c r="B115" s="114">
        <v>400</v>
      </c>
      <c r="C115" s="115" t="s">
        <v>158</v>
      </c>
      <c r="D115" s="115" t="s">
        <v>159</v>
      </c>
      <c r="E115" s="115" t="s">
        <v>213</v>
      </c>
      <c r="F115" s="115"/>
      <c r="G115" s="130">
        <f>G116</f>
        <v>25.764200000000002</v>
      </c>
    </row>
    <row r="116" spans="1:7" ht="31.5">
      <c r="A116" s="128" t="s">
        <v>122</v>
      </c>
      <c r="B116" s="114">
        <v>400</v>
      </c>
      <c r="C116" s="115" t="s">
        <v>158</v>
      </c>
      <c r="D116" s="115" t="s">
        <v>159</v>
      </c>
      <c r="E116" s="115" t="s">
        <v>213</v>
      </c>
      <c r="F116" s="115" t="s">
        <v>28</v>
      </c>
      <c r="G116" s="130">
        <f>роспись!G116</f>
        <v>25.764200000000002</v>
      </c>
    </row>
    <row r="117" spans="1:7" ht="31.5">
      <c r="A117" s="128" t="s">
        <v>104</v>
      </c>
      <c r="B117" s="114">
        <v>400</v>
      </c>
      <c r="C117" s="115" t="s">
        <v>158</v>
      </c>
      <c r="D117" s="115" t="s">
        <v>159</v>
      </c>
      <c r="E117" s="115" t="s">
        <v>45</v>
      </c>
      <c r="F117" s="115"/>
      <c r="G117" s="137">
        <f>G118</f>
        <v>668.1</v>
      </c>
    </row>
    <row r="118" spans="1:7" ht="31.5">
      <c r="A118" s="128" t="s">
        <v>122</v>
      </c>
      <c r="B118" s="114">
        <v>400</v>
      </c>
      <c r="C118" s="115" t="s">
        <v>158</v>
      </c>
      <c r="D118" s="115" t="s">
        <v>159</v>
      </c>
      <c r="E118" s="115" t="s">
        <v>45</v>
      </c>
      <c r="F118" s="115" t="s">
        <v>28</v>
      </c>
      <c r="G118" s="137">
        <f>роспись!G119</f>
        <v>668.1</v>
      </c>
    </row>
    <row r="119" spans="1:7" ht="47.25">
      <c r="A119" s="74" t="s">
        <v>547</v>
      </c>
      <c r="B119" s="114">
        <v>400</v>
      </c>
      <c r="C119" s="115" t="s">
        <v>158</v>
      </c>
      <c r="D119" s="115" t="s">
        <v>159</v>
      </c>
      <c r="E119" s="115" t="s">
        <v>235</v>
      </c>
      <c r="F119" s="115"/>
      <c r="G119" s="137">
        <f>G120</f>
        <v>99</v>
      </c>
    </row>
    <row r="120" spans="1:7" ht="31.5">
      <c r="A120" s="128" t="s">
        <v>122</v>
      </c>
      <c r="B120" s="114">
        <v>400</v>
      </c>
      <c r="C120" s="115" t="s">
        <v>158</v>
      </c>
      <c r="D120" s="115" t="s">
        <v>159</v>
      </c>
      <c r="E120" s="115" t="s">
        <v>235</v>
      </c>
      <c r="F120" s="115" t="s">
        <v>28</v>
      </c>
      <c r="G120" s="137">
        <f>роспись!G127</f>
        <v>99</v>
      </c>
    </row>
    <row r="121" spans="1:7" ht="31.5">
      <c r="A121" s="134" t="s">
        <v>163</v>
      </c>
      <c r="B121" s="114">
        <v>400</v>
      </c>
      <c r="C121" s="115" t="s">
        <v>164</v>
      </c>
      <c r="D121" s="115"/>
      <c r="E121" s="115"/>
      <c r="F121" s="115"/>
      <c r="G121" s="137">
        <f>G122</f>
        <v>1400</v>
      </c>
    </row>
    <row r="122" spans="1:7" ht="15.75">
      <c r="A122" s="134" t="s">
        <v>165</v>
      </c>
      <c r="B122" s="114">
        <v>400</v>
      </c>
      <c r="C122" s="115" t="s">
        <v>164</v>
      </c>
      <c r="D122" s="115" t="s">
        <v>166</v>
      </c>
      <c r="E122" s="115"/>
      <c r="F122" s="115"/>
      <c r="G122" s="137">
        <f>G123+G127</f>
        <v>1400</v>
      </c>
    </row>
    <row r="123" spans="1:7" ht="42" customHeight="1">
      <c r="A123" s="134" t="s">
        <v>167</v>
      </c>
      <c r="B123" s="114">
        <v>400</v>
      </c>
      <c r="C123" s="115" t="s">
        <v>164</v>
      </c>
      <c r="D123" s="115" t="s">
        <v>166</v>
      </c>
      <c r="E123" s="115" t="s">
        <v>168</v>
      </c>
      <c r="F123" s="115"/>
      <c r="G123" s="137">
        <f>G124</f>
        <v>0</v>
      </c>
    </row>
    <row r="124" spans="1:7" ht="36" customHeight="1">
      <c r="A124" s="138" t="s">
        <v>160</v>
      </c>
      <c r="B124" s="114">
        <v>400</v>
      </c>
      <c r="C124" s="118" t="s">
        <v>164</v>
      </c>
      <c r="D124" s="115" t="s">
        <v>166</v>
      </c>
      <c r="E124" s="115" t="s">
        <v>169</v>
      </c>
      <c r="F124" s="115"/>
      <c r="G124" s="139">
        <f>G125</f>
        <v>0</v>
      </c>
    </row>
    <row r="125" spans="1:7" ht="35.25" customHeight="1">
      <c r="A125" s="132" t="s">
        <v>161</v>
      </c>
      <c r="B125" s="114">
        <v>400</v>
      </c>
      <c r="C125" s="115" t="s">
        <v>164</v>
      </c>
      <c r="D125" s="115" t="s">
        <v>166</v>
      </c>
      <c r="E125" s="115" t="s">
        <v>169</v>
      </c>
      <c r="F125" s="115" t="s">
        <v>364</v>
      </c>
      <c r="G125" s="130"/>
    </row>
    <row r="126" spans="1:7" ht="48.75" customHeight="1" hidden="1">
      <c r="A126" s="140" t="e">
        <f>#REF!</f>
        <v>#REF!</v>
      </c>
      <c r="B126" s="114">
        <v>400</v>
      </c>
      <c r="C126" s="115" t="s">
        <v>164</v>
      </c>
      <c r="D126" s="115" t="s">
        <v>166</v>
      </c>
      <c r="E126" s="115" t="s">
        <v>169</v>
      </c>
      <c r="F126" s="117" t="s">
        <v>162</v>
      </c>
      <c r="G126" s="141"/>
    </row>
    <row r="127" spans="1:7" ht="78" customHeight="1">
      <c r="A127" s="74" t="s">
        <v>75</v>
      </c>
      <c r="B127" s="114">
        <v>400</v>
      </c>
      <c r="C127" s="115" t="s">
        <v>164</v>
      </c>
      <c r="D127" s="115" t="s">
        <v>166</v>
      </c>
      <c r="E127" s="115" t="s">
        <v>169</v>
      </c>
      <c r="F127" s="117" t="s">
        <v>481</v>
      </c>
      <c r="G127" s="141">
        <f>роспись!G130</f>
        <v>1400</v>
      </c>
    </row>
    <row r="128" spans="1:7" ht="15.75">
      <c r="A128" s="132" t="s">
        <v>452</v>
      </c>
      <c r="B128" s="114">
        <v>400</v>
      </c>
      <c r="C128" s="115" t="s">
        <v>299</v>
      </c>
      <c r="D128" s="115" t="s">
        <v>214</v>
      </c>
      <c r="E128" s="115"/>
      <c r="F128" s="115"/>
      <c r="G128" s="130">
        <f>G130+G132</f>
        <v>69.9</v>
      </c>
    </row>
    <row r="129" spans="1:7" ht="15.75" hidden="1">
      <c r="A129" s="132"/>
      <c r="B129" s="114">
        <v>400</v>
      </c>
      <c r="C129" s="115"/>
      <c r="D129" s="115"/>
      <c r="E129" s="115"/>
      <c r="F129" s="115"/>
      <c r="G129" s="130"/>
    </row>
    <row r="130" spans="1:7" ht="34.5" customHeight="1">
      <c r="A130" s="132" t="s">
        <v>343</v>
      </c>
      <c r="B130" s="114">
        <v>400</v>
      </c>
      <c r="C130" s="115" t="s">
        <v>299</v>
      </c>
      <c r="D130" s="115" t="s">
        <v>202</v>
      </c>
      <c r="E130" s="115" t="s">
        <v>446</v>
      </c>
      <c r="F130" s="115"/>
      <c r="G130" s="130">
        <f>G131</f>
        <v>10</v>
      </c>
    </row>
    <row r="131" spans="1:7" ht="15.75">
      <c r="A131" s="132" t="s">
        <v>48</v>
      </c>
      <c r="B131" s="114">
        <v>400</v>
      </c>
      <c r="C131" s="115" t="s">
        <v>299</v>
      </c>
      <c r="D131" s="115" t="s">
        <v>202</v>
      </c>
      <c r="E131" s="115" t="s">
        <v>447</v>
      </c>
      <c r="F131" s="115" t="s">
        <v>172</v>
      </c>
      <c r="G131" s="130">
        <f>роспись!G133</f>
        <v>10</v>
      </c>
    </row>
    <row r="132" spans="1:7" ht="29.25" customHeight="1">
      <c r="A132" s="132" t="s">
        <v>179</v>
      </c>
      <c r="B132" s="114">
        <v>400</v>
      </c>
      <c r="C132" s="115" t="s">
        <v>299</v>
      </c>
      <c r="D132" s="115" t="s">
        <v>173</v>
      </c>
      <c r="E132" s="115" t="s">
        <v>63</v>
      </c>
      <c r="F132" s="115"/>
      <c r="G132" s="130">
        <f>G133</f>
        <v>59.9</v>
      </c>
    </row>
    <row r="133" spans="1:7" ht="15.75">
      <c r="A133" s="132" t="s">
        <v>171</v>
      </c>
      <c r="B133" s="114">
        <v>400</v>
      </c>
      <c r="C133" s="115" t="s">
        <v>299</v>
      </c>
      <c r="D133" s="115" t="s">
        <v>173</v>
      </c>
      <c r="E133" s="115" t="s">
        <v>63</v>
      </c>
      <c r="F133" s="115" t="s">
        <v>172</v>
      </c>
      <c r="G133" s="130">
        <f>роспись!G135</f>
        <v>59.9</v>
      </c>
    </row>
    <row r="134" spans="1:7" ht="15.75">
      <c r="A134" s="134" t="s">
        <v>170</v>
      </c>
      <c r="B134" s="114">
        <v>400</v>
      </c>
      <c r="C134" s="115" t="s">
        <v>180</v>
      </c>
      <c r="D134" s="115"/>
      <c r="E134" s="115"/>
      <c r="F134" s="115"/>
      <c r="G134" s="130">
        <f>G135</f>
        <v>132</v>
      </c>
    </row>
    <row r="135" spans="1:7" ht="15.75">
      <c r="A135" s="134" t="s">
        <v>200</v>
      </c>
      <c r="B135" s="114">
        <v>400</v>
      </c>
      <c r="C135" s="115" t="s">
        <v>180</v>
      </c>
      <c r="D135" s="115" t="s">
        <v>201</v>
      </c>
      <c r="E135" s="115"/>
      <c r="F135" s="115"/>
      <c r="G135" s="130">
        <f>G136</f>
        <v>132</v>
      </c>
    </row>
    <row r="136" spans="1:7" ht="15.75">
      <c r="A136" s="133" t="s">
        <v>215</v>
      </c>
      <c r="B136" s="114">
        <v>400</v>
      </c>
      <c r="C136" s="115" t="s">
        <v>180</v>
      </c>
      <c r="D136" s="115" t="s">
        <v>201</v>
      </c>
      <c r="E136" s="115" t="s">
        <v>216</v>
      </c>
      <c r="F136" s="115"/>
      <c r="G136" s="130">
        <f>G137</f>
        <v>132</v>
      </c>
    </row>
    <row r="137" spans="1:7" ht="32.25" thickBot="1">
      <c r="A137" s="162" t="s">
        <v>122</v>
      </c>
      <c r="B137" s="163">
        <v>400</v>
      </c>
      <c r="C137" s="164" t="s">
        <v>180</v>
      </c>
      <c r="D137" s="164" t="s">
        <v>201</v>
      </c>
      <c r="E137" s="164" t="s">
        <v>217</v>
      </c>
      <c r="F137" s="164" t="s">
        <v>28</v>
      </c>
      <c r="G137" s="165">
        <f>роспись!G137</f>
        <v>132</v>
      </c>
    </row>
  </sheetData>
  <sheetProtection/>
  <mergeCells count="1">
    <mergeCell ref="A8:G9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3" sqref="B3:C7"/>
    </sheetView>
  </sheetViews>
  <sheetFormatPr defaultColWidth="9.140625" defaultRowHeight="12.75"/>
  <cols>
    <col min="1" max="1" width="44.57421875" style="0" customWidth="1"/>
    <col min="2" max="2" width="22.57421875" style="0" customWidth="1"/>
  </cols>
  <sheetData>
    <row r="1" ht="15">
      <c r="B1" s="25"/>
    </row>
    <row r="2" ht="12.75">
      <c r="B2" s="11" t="s">
        <v>461</v>
      </c>
    </row>
    <row r="3" ht="12.75">
      <c r="B3" s="12" t="s">
        <v>454</v>
      </c>
    </row>
    <row r="4" ht="12.75">
      <c r="B4" s="11" t="s">
        <v>455</v>
      </c>
    </row>
    <row r="5" ht="12.75">
      <c r="B5" s="17" t="s">
        <v>456</v>
      </c>
    </row>
    <row r="6" ht="12.75">
      <c r="B6" s="21" t="s">
        <v>473</v>
      </c>
    </row>
    <row r="7" ht="12.75">
      <c r="B7" s="19" t="s">
        <v>177</v>
      </c>
    </row>
    <row r="10" spans="1:2" ht="12.75">
      <c r="A10" s="321" t="s">
        <v>29</v>
      </c>
      <c r="B10" s="321"/>
    </row>
    <row r="11" spans="1:2" ht="16.5" customHeight="1">
      <c r="A11" s="321"/>
      <c r="B11" s="321"/>
    </row>
    <row r="12" spans="1:3" ht="51" customHeight="1">
      <c r="A12" s="295" t="s">
        <v>287</v>
      </c>
      <c r="B12" s="295"/>
      <c r="C12" s="295"/>
    </row>
    <row r="13" spans="1:2" ht="17.25" thickBot="1">
      <c r="A13" s="22"/>
      <c r="B13" s="23" t="s">
        <v>268</v>
      </c>
    </row>
    <row r="14" spans="1:2" ht="17.25" thickBot="1">
      <c r="A14" s="172" t="s">
        <v>30</v>
      </c>
      <c r="B14" s="173" t="s">
        <v>31</v>
      </c>
    </row>
    <row r="15" spans="1:2" ht="16.5">
      <c r="A15" s="170" t="s">
        <v>32</v>
      </c>
      <c r="B15" s="171">
        <f>B16</f>
        <v>19.6</v>
      </c>
    </row>
    <row r="16" spans="1:2" ht="16.5">
      <c r="A16" s="166" t="s">
        <v>33</v>
      </c>
      <c r="B16" s="167">
        <f>B18</f>
        <v>19.6</v>
      </c>
    </row>
    <row r="17" spans="1:3" ht="16.5">
      <c r="A17" s="166" t="s">
        <v>34</v>
      </c>
      <c r="B17" s="167"/>
      <c r="C17" s="5"/>
    </row>
    <row r="18" spans="1:2" ht="33.75" thickBot="1">
      <c r="A18" s="168" t="s">
        <v>36</v>
      </c>
      <c r="B18" s="169">
        <v>19.6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C1">
      <selection activeCell="B16" sqref="B16:E17"/>
    </sheetView>
  </sheetViews>
  <sheetFormatPr defaultColWidth="9.140625" defaultRowHeight="12.75"/>
  <cols>
    <col min="1" max="1" width="6.8515625" style="0" customWidth="1"/>
    <col min="2" max="2" width="24.8515625" style="0" customWidth="1"/>
    <col min="5" max="5" width="8.8515625" style="0" customWidth="1"/>
    <col min="10" max="10" width="8.00390625" style="0" customWidth="1"/>
    <col min="12" max="12" width="8.28125" style="0" customWidth="1"/>
    <col min="13" max="13" width="8.421875" style="0" customWidth="1"/>
    <col min="14" max="14" width="8.140625" style="0" customWidth="1"/>
    <col min="15" max="15" width="7.57421875" style="0" customWidth="1"/>
  </cols>
  <sheetData>
    <row r="1" spans="9:14" ht="12.75">
      <c r="I1" t="s">
        <v>525</v>
      </c>
      <c r="N1" s="12"/>
    </row>
    <row r="2" spans="6:14" ht="12.75">
      <c r="F2" t="s">
        <v>531</v>
      </c>
      <c r="N2" s="11"/>
    </row>
    <row r="3" spans="6:14" ht="12.75">
      <c r="F3" t="s">
        <v>532</v>
      </c>
      <c r="N3" s="17"/>
    </row>
    <row r="4" ht="12.75">
      <c r="N4" s="17"/>
    </row>
    <row r="5" spans="2:14" ht="12.75">
      <c r="B5" t="s">
        <v>530</v>
      </c>
      <c r="N5" s="21"/>
    </row>
    <row r="6" spans="12:14" ht="13.5" thickBot="1">
      <c r="L6" t="s">
        <v>268</v>
      </c>
      <c r="N6" s="19"/>
    </row>
    <row r="7" spans="1:15" ht="140.25">
      <c r="A7" s="219"/>
      <c r="B7" s="220"/>
      <c r="C7" s="221" t="s">
        <v>280</v>
      </c>
      <c r="D7" s="221" t="s">
        <v>281</v>
      </c>
      <c r="E7" s="221" t="s">
        <v>282</v>
      </c>
      <c r="F7" s="221" t="s">
        <v>283</v>
      </c>
      <c r="G7" s="221" t="s">
        <v>518</v>
      </c>
      <c r="H7" s="221" t="s">
        <v>519</v>
      </c>
      <c r="I7" s="221" t="s">
        <v>520</v>
      </c>
      <c r="J7" s="221" t="s">
        <v>521</v>
      </c>
      <c r="K7" s="221" t="s">
        <v>522</v>
      </c>
      <c r="L7" s="221" t="s">
        <v>523</v>
      </c>
      <c r="M7" s="221" t="s">
        <v>527</v>
      </c>
      <c r="N7" s="221" t="s">
        <v>528</v>
      </c>
      <c r="O7" s="222" t="s">
        <v>529</v>
      </c>
    </row>
    <row r="8" spans="1:15" ht="91.5" customHeight="1">
      <c r="A8" s="223" t="s">
        <v>472</v>
      </c>
      <c r="B8" s="210" t="s">
        <v>269</v>
      </c>
      <c r="C8" s="18"/>
      <c r="D8" s="18"/>
      <c r="E8" s="18"/>
      <c r="F8" s="18"/>
      <c r="G8" s="18"/>
      <c r="H8" s="229"/>
      <c r="I8" s="18"/>
      <c r="J8" s="18"/>
      <c r="K8" s="18"/>
      <c r="L8" s="18"/>
      <c r="M8" s="18"/>
      <c r="N8" s="18"/>
      <c r="O8" s="224"/>
    </row>
    <row r="9" spans="1:15" ht="12.75">
      <c r="A9" s="223"/>
      <c r="B9" s="18" t="s">
        <v>270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24"/>
    </row>
    <row r="10" spans="1:15" ht="12.75">
      <c r="A10" s="2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24"/>
    </row>
    <row r="11" spans="1:15" ht="25.5">
      <c r="A11" s="223" t="s">
        <v>223</v>
      </c>
      <c r="B11" s="210" t="s">
        <v>271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/>
      <c r="N11" s="18"/>
      <c r="O11" s="224"/>
    </row>
    <row r="12" spans="1:15" ht="51">
      <c r="A12" s="223">
        <v>1</v>
      </c>
      <c r="B12" s="210" t="s">
        <v>272</v>
      </c>
      <c r="C12" s="18">
        <v>0</v>
      </c>
      <c r="D12" s="18">
        <v>470</v>
      </c>
      <c r="E12" s="18"/>
      <c r="F12" s="18">
        <v>470</v>
      </c>
      <c r="G12" s="18">
        <v>0</v>
      </c>
      <c r="H12" s="18">
        <v>156</v>
      </c>
      <c r="I12" s="18">
        <v>314</v>
      </c>
      <c r="J12" s="18">
        <v>0</v>
      </c>
      <c r="K12" s="18">
        <v>156</v>
      </c>
      <c r="L12" s="18">
        <v>158</v>
      </c>
      <c r="M12" s="18"/>
      <c r="N12" s="18">
        <v>158</v>
      </c>
      <c r="O12" s="225">
        <v>0</v>
      </c>
    </row>
    <row r="13" spans="1:15" ht="12.75">
      <c r="A13" s="223"/>
      <c r="B13" s="18" t="s">
        <v>273</v>
      </c>
      <c r="C13" s="18">
        <v>0</v>
      </c>
      <c r="D13" s="18">
        <f>D12</f>
        <v>470</v>
      </c>
      <c r="E13" s="18">
        <f aca="true" t="shared" si="0" ref="E13:L14">E12</f>
        <v>0</v>
      </c>
      <c r="F13" s="18">
        <f t="shared" si="0"/>
        <v>470</v>
      </c>
      <c r="G13" s="18">
        <f t="shared" si="0"/>
        <v>0</v>
      </c>
      <c r="H13" s="18">
        <f t="shared" si="0"/>
        <v>156</v>
      </c>
      <c r="I13" s="18">
        <f t="shared" si="0"/>
        <v>314</v>
      </c>
      <c r="J13" s="18">
        <f t="shared" si="0"/>
        <v>0</v>
      </c>
      <c r="K13" s="18">
        <f t="shared" si="0"/>
        <v>156</v>
      </c>
      <c r="L13" s="18">
        <f t="shared" si="0"/>
        <v>158</v>
      </c>
      <c r="M13" s="18">
        <f aca="true" t="shared" si="1" ref="M13:O14">M12</f>
        <v>0</v>
      </c>
      <c r="N13" s="18">
        <f t="shared" si="1"/>
        <v>158</v>
      </c>
      <c r="O13" s="224">
        <f t="shared" si="1"/>
        <v>0</v>
      </c>
    </row>
    <row r="14" spans="1:15" ht="13.5" thickBot="1">
      <c r="A14" s="226"/>
      <c r="B14" s="227" t="s">
        <v>274</v>
      </c>
      <c r="C14" s="227">
        <v>0</v>
      </c>
      <c r="D14" s="227">
        <f>D13</f>
        <v>470</v>
      </c>
      <c r="E14" s="227">
        <f t="shared" si="0"/>
        <v>0</v>
      </c>
      <c r="F14" s="227">
        <f t="shared" si="0"/>
        <v>470</v>
      </c>
      <c r="G14" s="227">
        <f t="shared" si="0"/>
        <v>0</v>
      </c>
      <c r="H14" s="227">
        <f t="shared" si="0"/>
        <v>156</v>
      </c>
      <c r="I14" s="227">
        <f t="shared" si="0"/>
        <v>314</v>
      </c>
      <c r="J14" s="227">
        <f t="shared" si="0"/>
        <v>0</v>
      </c>
      <c r="K14" s="227">
        <f t="shared" si="0"/>
        <v>156</v>
      </c>
      <c r="L14" s="227">
        <f t="shared" si="0"/>
        <v>158</v>
      </c>
      <c r="M14" s="227">
        <f t="shared" si="1"/>
        <v>0</v>
      </c>
      <c r="N14" s="227">
        <f t="shared" si="1"/>
        <v>158</v>
      </c>
      <c r="O14" s="228">
        <f t="shared" si="1"/>
        <v>0</v>
      </c>
    </row>
    <row r="16" ht="12.75">
      <c r="B16" s="209"/>
    </row>
  </sheetData>
  <sheetProtection/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6" width="9.140625" style="22" customWidth="1"/>
    <col min="7" max="7" width="14.00390625" style="22" customWidth="1"/>
    <col min="8" max="16384" width="9.140625" style="22" customWidth="1"/>
  </cols>
  <sheetData>
    <row r="1" spans="4:5" ht="16.5">
      <c r="D1" s="321"/>
      <c r="E1" s="321"/>
    </row>
    <row r="2" ht="16.5">
      <c r="D2" s="33" t="s">
        <v>47</v>
      </c>
    </row>
    <row r="3" ht="16.5">
      <c r="D3" s="34" t="s">
        <v>454</v>
      </c>
    </row>
    <row r="4" ht="16.5">
      <c r="D4" s="33" t="s">
        <v>455</v>
      </c>
    </row>
    <row r="5" ht="16.5">
      <c r="D5" s="35" t="s">
        <v>456</v>
      </c>
    </row>
    <row r="6" ht="16.5">
      <c r="D6" s="36" t="s">
        <v>473</v>
      </c>
    </row>
    <row r="7" ht="16.5">
      <c r="D7" s="37" t="s">
        <v>178</v>
      </c>
    </row>
    <row r="12" spans="1:9" ht="16.5" customHeight="1">
      <c r="A12" s="295" t="s">
        <v>103</v>
      </c>
      <c r="B12" s="295"/>
      <c r="C12" s="295"/>
      <c r="D12" s="295"/>
      <c r="E12" s="295"/>
      <c r="F12" s="295"/>
      <c r="G12" s="295"/>
      <c r="H12" s="295"/>
      <c r="I12" s="32"/>
    </row>
    <row r="13" spans="1:9" ht="12.75" customHeight="1">
      <c r="A13" s="295"/>
      <c r="B13" s="295"/>
      <c r="C13" s="295"/>
      <c r="D13" s="295"/>
      <c r="E13" s="295"/>
      <c r="F13" s="295"/>
      <c r="G13" s="295"/>
      <c r="H13" s="295"/>
      <c r="I13" s="32"/>
    </row>
    <row r="14" spans="1:9" ht="12.75" customHeight="1">
      <c r="A14" s="295"/>
      <c r="B14" s="295"/>
      <c r="C14" s="295"/>
      <c r="D14" s="295"/>
      <c r="E14" s="295"/>
      <c r="F14" s="295"/>
      <c r="G14" s="295"/>
      <c r="H14" s="295"/>
      <c r="I14" s="32"/>
    </row>
    <row r="15" spans="1:9" ht="5.25" customHeight="1">
      <c r="A15" s="295"/>
      <c r="B15" s="295"/>
      <c r="C15" s="295"/>
      <c r="D15" s="295"/>
      <c r="E15" s="295"/>
      <c r="F15" s="295"/>
      <c r="G15" s="295"/>
      <c r="H15" s="295"/>
      <c r="I15" s="32"/>
    </row>
    <row r="16" spans="1:9" ht="7.5" customHeight="1" hidden="1">
      <c r="A16" s="295"/>
      <c r="B16" s="295"/>
      <c r="C16" s="295"/>
      <c r="D16" s="295"/>
      <c r="E16" s="295"/>
      <c r="F16" s="295"/>
      <c r="G16" s="295"/>
      <c r="H16" s="295"/>
      <c r="I16" s="32"/>
    </row>
    <row r="17" spans="2:9" ht="12.75" customHeight="1" hidden="1">
      <c r="B17" s="32"/>
      <c r="C17" s="32"/>
      <c r="D17" s="32"/>
      <c r="E17" s="32"/>
      <c r="F17" s="32"/>
      <c r="G17" s="32"/>
      <c r="H17" s="32"/>
      <c r="I17" s="32"/>
    </row>
    <row r="18" spans="2:9" ht="12.75" customHeight="1" hidden="1">
      <c r="B18" s="32"/>
      <c r="C18" s="32"/>
      <c r="D18" s="32"/>
      <c r="E18" s="32"/>
      <c r="F18" s="32"/>
      <c r="G18" s="32"/>
      <c r="H18" s="32"/>
      <c r="I18" s="32"/>
    </row>
    <row r="19" spans="2:9" ht="12.75" customHeight="1" hidden="1">
      <c r="B19" s="32"/>
      <c r="C19" s="32"/>
      <c r="D19" s="32"/>
      <c r="E19" s="32"/>
      <c r="F19" s="32"/>
      <c r="G19" s="32"/>
      <c r="H19" s="32"/>
      <c r="I19" s="32"/>
    </row>
    <row r="25" spans="2:7" ht="12.75" customHeight="1">
      <c r="B25" s="295" t="s">
        <v>107</v>
      </c>
      <c r="C25" s="295"/>
      <c r="D25" s="295"/>
      <c r="E25" s="295"/>
      <c r="F25" s="295"/>
      <c r="G25" s="295"/>
    </row>
    <row r="26" spans="2:7" ht="16.5">
      <c r="B26" s="295"/>
      <c r="C26" s="295"/>
      <c r="D26" s="295"/>
      <c r="E26" s="295"/>
      <c r="F26" s="295"/>
      <c r="G26" s="295"/>
    </row>
    <row r="28" spans="1:8" ht="16.5">
      <c r="A28" s="39"/>
      <c r="B28" s="40" t="s">
        <v>108</v>
      </c>
      <c r="C28" s="40"/>
      <c r="D28" s="40"/>
      <c r="E28" s="40"/>
      <c r="F28" s="40"/>
      <c r="G28" s="44">
        <v>470</v>
      </c>
      <c r="H28" s="38"/>
    </row>
    <row r="29" spans="1:8" ht="16.5">
      <c r="A29" s="41"/>
      <c r="B29" s="42" t="s">
        <v>109</v>
      </c>
      <c r="C29" s="42"/>
      <c r="D29" s="42"/>
      <c r="E29" s="42"/>
      <c r="F29" s="42"/>
      <c r="G29" s="41"/>
      <c r="H29" s="43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31">
      <selection activeCell="G43" sqref="G43"/>
    </sheetView>
  </sheetViews>
  <sheetFormatPr defaultColWidth="9.140625" defaultRowHeight="12.75"/>
  <cols>
    <col min="1" max="1" width="35.140625" style="0" customWidth="1"/>
    <col min="2" max="2" width="7.00390625" style="0" customWidth="1"/>
    <col min="3" max="3" width="10.28125" style="0" customWidth="1"/>
    <col min="4" max="4" width="10.57421875" style="0" customWidth="1"/>
    <col min="5" max="5" width="8.00390625" style="0" customWidth="1"/>
    <col min="6" max="6" width="9.7109375" style="0" customWidth="1"/>
    <col min="7" max="7" width="18.00390625" style="0" customWidth="1"/>
  </cols>
  <sheetData>
    <row r="1" ht="12.75">
      <c r="F1" t="s">
        <v>301</v>
      </c>
    </row>
    <row r="2" ht="12.75">
      <c r="F2" t="s">
        <v>526</v>
      </c>
    </row>
    <row r="3" ht="12.75">
      <c r="F3" t="s">
        <v>302</v>
      </c>
    </row>
    <row r="5" spans="6:7" ht="12.75">
      <c r="F5" t="s">
        <v>303</v>
      </c>
      <c r="G5" t="s">
        <v>524</v>
      </c>
    </row>
    <row r="7" ht="13.5" thickBot="1"/>
    <row r="8" spans="1:7" ht="12.75">
      <c r="A8" s="322" t="s">
        <v>304</v>
      </c>
      <c r="B8" s="323"/>
      <c r="C8" s="323"/>
      <c r="D8" s="323"/>
      <c r="E8" s="323"/>
      <c r="F8" s="323"/>
      <c r="G8" s="324"/>
    </row>
    <row r="9" spans="1:7" ht="12.75">
      <c r="A9" s="174"/>
      <c r="B9" s="151" t="s">
        <v>305</v>
      </c>
      <c r="C9" s="151" t="s">
        <v>306</v>
      </c>
      <c r="D9" s="151" t="s">
        <v>307</v>
      </c>
      <c r="E9" s="151" t="s">
        <v>308</v>
      </c>
      <c r="F9" s="151" t="s">
        <v>309</v>
      </c>
      <c r="G9" s="175" t="s">
        <v>310</v>
      </c>
    </row>
    <row r="10" spans="1:7" ht="12.75">
      <c r="A10" s="174"/>
      <c r="B10" s="150">
        <v>1</v>
      </c>
      <c r="C10" s="150">
        <v>2</v>
      </c>
      <c r="D10" s="150">
        <v>3</v>
      </c>
      <c r="E10" s="150">
        <v>4</v>
      </c>
      <c r="F10" s="150">
        <v>5</v>
      </c>
      <c r="G10" s="176">
        <v>10</v>
      </c>
    </row>
    <row r="11" spans="1:7" ht="23.25" customHeight="1">
      <c r="A11" s="174" t="s">
        <v>436</v>
      </c>
      <c r="B11" s="150">
        <v>400</v>
      </c>
      <c r="C11" s="152" t="s">
        <v>349</v>
      </c>
      <c r="D11" s="150"/>
      <c r="E11" s="150"/>
      <c r="F11" s="150"/>
      <c r="G11" s="176">
        <f>G12+G15+G18+G21+G24+G26</f>
        <v>2235</v>
      </c>
    </row>
    <row r="12" spans="1:7" ht="29.25" customHeight="1">
      <c r="A12" s="177" t="s">
        <v>311</v>
      </c>
      <c r="B12" s="150">
        <v>400</v>
      </c>
      <c r="C12" s="152" t="s">
        <v>118</v>
      </c>
      <c r="D12" s="152" t="s">
        <v>341</v>
      </c>
      <c r="E12" s="150"/>
      <c r="F12" s="150"/>
      <c r="G12" s="212">
        <f>G13+G14</f>
        <v>528.1</v>
      </c>
    </row>
    <row r="13" spans="1:8" ht="12.75">
      <c r="A13" s="177" t="s">
        <v>312</v>
      </c>
      <c r="B13" s="150">
        <v>400</v>
      </c>
      <c r="C13" s="152" t="s">
        <v>118</v>
      </c>
      <c r="D13" s="152" t="s">
        <v>341</v>
      </c>
      <c r="E13" s="150">
        <v>900</v>
      </c>
      <c r="F13" s="150">
        <v>211</v>
      </c>
      <c r="G13" s="212">
        <v>405.6</v>
      </c>
      <c r="H13" s="211">
        <v>303.2</v>
      </c>
    </row>
    <row r="14" spans="1:8" ht="12.75">
      <c r="A14" s="177" t="s">
        <v>313</v>
      </c>
      <c r="B14" s="150">
        <v>400</v>
      </c>
      <c r="C14" s="152" t="s">
        <v>118</v>
      </c>
      <c r="D14" s="152" t="s">
        <v>341</v>
      </c>
      <c r="E14" s="150">
        <v>900</v>
      </c>
      <c r="F14" s="150">
        <v>213</v>
      </c>
      <c r="G14" s="212">
        <v>122.5</v>
      </c>
      <c r="H14" s="211">
        <v>87.9</v>
      </c>
    </row>
    <row r="15" spans="1:7" ht="12.75">
      <c r="A15" s="177" t="s">
        <v>344</v>
      </c>
      <c r="B15" s="150">
        <v>400</v>
      </c>
      <c r="C15" s="152" t="s">
        <v>124</v>
      </c>
      <c r="D15" s="152" t="s">
        <v>342</v>
      </c>
      <c r="E15" s="150"/>
      <c r="F15" s="150"/>
      <c r="G15" s="212">
        <f>G16+G17</f>
        <v>222.29999999999998</v>
      </c>
    </row>
    <row r="16" spans="1:8" ht="12.75">
      <c r="A16" s="177" t="s">
        <v>312</v>
      </c>
      <c r="B16" s="150">
        <v>400</v>
      </c>
      <c r="C16" s="152" t="s">
        <v>124</v>
      </c>
      <c r="D16" s="152" t="s">
        <v>342</v>
      </c>
      <c r="E16" s="150">
        <v>900</v>
      </c>
      <c r="F16" s="150">
        <v>211</v>
      </c>
      <c r="G16" s="212">
        <v>170.7</v>
      </c>
      <c r="H16" s="211">
        <v>124.3</v>
      </c>
    </row>
    <row r="17" spans="1:8" ht="12.75">
      <c r="A17" s="177" t="s">
        <v>313</v>
      </c>
      <c r="B17" s="150">
        <v>400</v>
      </c>
      <c r="C17" s="152" t="s">
        <v>124</v>
      </c>
      <c r="D17" s="152" t="s">
        <v>342</v>
      </c>
      <c r="E17" s="150">
        <v>900</v>
      </c>
      <c r="F17" s="150">
        <v>213</v>
      </c>
      <c r="G17" s="212">
        <v>51.6</v>
      </c>
      <c r="H17" s="211">
        <v>34.9</v>
      </c>
    </row>
    <row r="18" spans="1:7" ht="12.75">
      <c r="A18" s="177" t="s">
        <v>314</v>
      </c>
      <c r="B18" s="150">
        <v>400</v>
      </c>
      <c r="C18" s="152" t="s">
        <v>127</v>
      </c>
      <c r="D18" s="152" t="s">
        <v>342</v>
      </c>
      <c r="E18" s="150"/>
      <c r="F18" s="150"/>
      <c r="G18" s="212">
        <f>G19+G20</f>
        <v>266.5</v>
      </c>
    </row>
    <row r="19" spans="1:8" ht="12.75">
      <c r="A19" s="177" t="s">
        <v>312</v>
      </c>
      <c r="B19" s="150">
        <v>400</v>
      </c>
      <c r="C19" s="152" t="s">
        <v>127</v>
      </c>
      <c r="D19" s="152" t="s">
        <v>342</v>
      </c>
      <c r="E19" s="150">
        <v>900</v>
      </c>
      <c r="F19" s="150">
        <v>211</v>
      </c>
      <c r="G19" s="212">
        <v>204.7</v>
      </c>
      <c r="H19" s="211">
        <v>145.1</v>
      </c>
    </row>
    <row r="20" spans="1:8" ht="12.75">
      <c r="A20" s="177" t="s">
        <v>313</v>
      </c>
      <c r="B20" s="150">
        <v>400</v>
      </c>
      <c r="C20" s="152" t="s">
        <v>127</v>
      </c>
      <c r="D20" s="152" t="s">
        <v>342</v>
      </c>
      <c r="E20" s="150">
        <v>900</v>
      </c>
      <c r="F20" s="150">
        <v>213</v>
      </c>
      <c r="G20" s="212">
        <v>61.8</v>
      </c>
      <c r="H20" s="211">
        <v>41.5</v>
      </c>
    </row>
    <row r="21" spans="1:7" ht="12.75">
      <c r="A21" s="177" t="s">
        <v>315</v>
      </c>
      <c r="B21" s="150">
        <v>400</v>
      </c>
      <c r="C21" s="152" t="s">
        <v>350</v>
      </c>
      <c r="D21" s="152" t="s">
        <v>347</v>
      </c>
      <c r="E21" s="150"/>
      <c r="F21" s="150"/>
      <c r="G21" s="212"/>
    </row>
    <row r="22" spans="1:7" ht="25.5">
      <c r="A22" s="177" t="s">
        <v>316</v>
      </c>
      <c r="B22" s="150">
        <v>400</v>
      </c>
      <c r="C22" s="152" t="s">
        <v>350</v>
      </c>
      <c r="D22" s="152" t="s">
        <v>347</v>
      </c>
      <c r="E22" s="150">
        <v>900</v>
      </c>
      <c r="F22" s="150">
        <v>340</v>
      </c>
      <c r="G22" s="212"/>
    </row>
    <row r="23" spans="1:7" ht="12.75">
      <c r="A23" s="177" t="s">
        <v>465</v>
      </c>
      <c r="B23" s="150">
        <v>400</v>
      </c>
      <c r="C23" s="152" t="s">
        <v>350</v>
      </c>
      <c r="D23" s="152" t="s">
        <v>347</v>
      </c>
      <c r="E23" s="150">
        <v>900</v>
      </c>
      <c r="F23" s="150">
        <v>290</v>
      </c>
      <c r="G23" s="212"/>
    </row>
    <row r="24" spans="1:7" ht="25.5">
      <c r="A24" s="177" t="s">
        <v>317</v>
      </c>
      <c r="B24" s="150">
        <v>400</v>
      </c>
      <c r="C24" s="152" t="s">
        <v>191</v>
      </c>
      <c r="D24" s="152" t="s">
        <v>348</v>
      </c>
      <c r="E24" s="152"/>
      <c r="F24" s="150"/>
      <c r="G24" s="212">
        <f>G25</f>
        <v>19.6</v>
      </c>
    </row>
    <row r="25" spans="1:7" ht="12.75">
      <c r="A25" s="177" t="s">
        <v>465</v>
      </c>
      <c r="B25" s="150">
        <v>400</v>
      </c>
      <c r="C25" s="152" t="s">
        <v>191</v>
      </c>
      <c r="D25" s="152" t="s">
        <v>348</v>
      </c>
      <c r="E25" s="152" t="s">
        <v>28</v>
      </c>
      <c r="F25" s="150">
        <v>290</v>
      </c>
      <c r="G25" s="212">
        <v>19.6</v>
      </c>
    </row>
    <row r="26" spans="1:7" ht="12.75">
      <c r="A26" s="177" t="s">
        <v>134</v>
      </c>
      <c r="B26" s="150">
        <v>400</v>
      </c>
      <c r="C26" s="152" t="s">
        <v>192</v>
      </c>
      <c r="D26" s="152"/>
      <c r="E26" s="150"/>
      <c r="F26" s="150"/>
      <c r="G26" s="212">
        <f>G27+G37</f>
        <v>1198.5</v>
      </c>
    </row>
    <row r="27" spans="1:7" ht="12.75">
      <c r="A27" s="177" t="s">
        <v>534</v>
      </c>
      <c r="B27" s="150">
        <v>400</v>
      </c>
      <c r="C27" s="152" t="s">
        <v>192</v>
      </c>
      <c r="D27" s="152" t="s">
        <v>342</v>
      </c>
      <c r="E27" s="150">
        <v>900</v>
      </c>
      <c r="F27" s="150"/>
      <c r="G27" s="212">
        <f>G28+G29+G30+G32+G33+G34+G35+G36</f>
        <v>1015.5</v>
      </c>
    </row>
    <row r="28" spans="1:8" ht="12.75">
      <c r="A28" s="177" t="s">
        <v>312</v>
      </c>
      <c r="B28" s="150">
        <v>400</v>
      </c>
      <c r="C28" s="152" t="s">
        <v>192</v>
      </c>
      <c r="D28" s="152" t="s">
        <v>342</v>
      </c>
      <c r="E28" s="150">
        <v>900</v>
      </c>
      <c r="F28" s="150">
        <v>211</v>
      </c>
      <c r="G28" s="212">
        <v>596</v>
      </c>
      <c r="H28" s="211">
        <v>481.4</v>
      </c>
    </row>
    <row r="29" spans="1:8" ht="12.75">
      <c r="A29" s="177" t="s">
        <v>313</v>
      </c>
      <c r="B29" s="150">
        <v>400</v>
      </c>
      <c r="C29" s="152" t="s">
        <v>192</v>
      </c>
      <c r="D29" s="152" t="s">
        <v>342</v>
      </c>
      <c r="E29" s="150">
        <v>900</v>
      </c>
      <c r="F29" s="150">
        <v>213</v>
      </c>
      <c r="G29" s="212">
        <v>180</v>
      </c>
      <c r="H29" s="211">
        <v>127.7</v>
      </c>
    </row>
    <row r="30" spans="1:8" ht="12.75">
      <c r="A30" s="177" t="s">
        <v>320</v>
      </c>
      <c r="B30" s="150">
        <v>400</v>
      </c>
      <c r="C30" s="152" t="s">
        <v>192</v>
      </c>
      <c r="D30" s="152" t="s">
        <v>342</v>
      </c>
      <c r="E30" s="150">
        <v>900</v>
      </c>
      <c r="F30" s="150">
        <v>221</v>
      </c>
      <c r="G30" s="212">
        <v>87.5</v>
      </c>
      <c r="H30" s="211">
        <v>70.8</v>
      </c>
    </row>
    <row r="31" spans="1:7" ht="12.75">
      <c r="A31" s="177" t="s">
        <v>321</v>
      </c>
      <c r="B31" s="150">
        <v>400</v>
      </c>
      <c r="C31" s="152" t="s">
        <v>192</v>
      </c>
      <c r="D31" s="152" t="s">
        <v>342</v>
      </c>
      <c r="E31" s="150">
        <v>900</v>
      </c>
      <c r="F31" s="150">
        <v>223</v>
      </c>
      <c r="G31" s="212"/>
    </row>
    <row r="32" spans="1:8" ht="12.75">
      <c r="A32" s="177" t="s">
        <v>322</v>
      </c>
      <c r="B32" s="150">
        <v>400</v>
      </c>
      <c r="C32" s="152" t="s">
        <v>192</v>
      </c>
      <c r="D32" s="152" t="s">
        <v>342</v>
      </c>
      <c r="E32" s="150">
        <v>900</v>
      </c>
      <c r="F32" s="150">
        <v>225</v>
      </c>
      <c r="G32" s="212">
        <v>12</v>
      </c>
      <c r="H32" s="211">
        <v>11.2</v>
      </c>
    </row>
    <row r="33" spans="1:8" ht="12.75">
      <c r="A33" s="177" t="s">
        <v>323</v>
      </c>
      <c r="B33" s="150">
        <v>400</v>
      </c>
      <c r="C33" s="152" t="s">
        <v>192</v>
      </c>
      <c r="D33" s="152" t="s">
        <v>342</v>
      </c>
      <c r="E33" s="150">
        <v>900</v>
      </c>
      <c r="F33" s="150">
        <v>226</v>
      </c>
      <c r="G33" s="212">
        <v>42</v>
      </c>
      <c r="H33" s="211">
        <v>36.4</v>
      </c>
    </row>
    <row r="34" spans="1:8" ht="12.75">
      <c r="A34" s="177" t="s">
        <v>465</v>
      </c>
      <c r="B34" s="150">
        <v>400</v>
      </c>
      <c r="C34" s="152" t="s">
        <v>192</v>
      </c>
      <c r="D34" s="152" t="s">
        <v>342</v>
      </c>
      <c r="E34" s="150">
        <v>900</v>
      </c>
      <c r="F34" s="150">
        <v>290</v>
      </c>
      <c r="G34" s="212">
        <v>38</v>
      </c>
      <c r="H34" s="211">
        <v>37.8</v>
      </c>
    </row>
    <row r="35" spans="1:8" ht="12.75">
      <c r="A35" s="177" t="s">
        <v>325</v>
      </c>
      <c r="B35" s="150">
        <v>400</v>
      </c>
      <c r="C35" s="152" t="s">
        <v>192</v>
      </c>
      <c r="D35" s="152" t="s">
        <v>342</v>
      </c>
      <c r="E35" s="150">
        <v>244</v>
      </c>
      <c r="F35" s="150">
        <v>310</v>
      </c>
      <c r="G35" s="212">
        <v>3</v>
      </c>
      <c r="H35" s="211">
        <v>0.9</v>
      </c>
    </row>
    <row r="36" spans="1:8" ht="25.5">
      <c r="A36" s="177" t="s">
        <v>316</v>
      </c>
      <c r="B36" s="150">
        <v>400</v>
      </c>
      <c r="C36" s="152" t="s">
        <v>192</v>
      </c>
      <c r="D36" s="152" t="s">
        <v>342</v>
      </c>
      <c r="E36" s="150">
        <v>244</v>
      </c>
      <c r="F36" s="150">
        <v>340</v>
      </c>
      <c r="G36" s="212">
        <v>57</v>
      </c>
      <c r="H36" s="211">
        <v>56.1</v>
      </c>
    </row>
    <row r="37" spans="1:7" ht="63.75" customHeight="1">
      <c r="A37" s="177" t="s">
        <v>265</v>
      </c>
      <c r="B37" s="150">
        <v>400</v>
      </c>
      <c r="C37" s="152" t="s">
        <v>192</v>
      </c>
      <c r="D37" s="152" t="s">
        <v>264</v>
      </c>
      <c r="E37" s="150"/>
      <c r="F37" s="150"/>
      <c r="G37" s="212">
        <f>G38</f>
        <v>183</v>
      </c>
    </row>
    <row r="38" spans="1:7" ht="63.75" customHeight="1">
      <c r="A38" s="177" t="s">
        <v>265</v>
      </c>
      <c r="B38" s="150">
        <v>400</v>
      </c>
      <c r="C38" s="152" t="s">
        <v>192</v>
      </c>
      <c r="D38" s="152" t="s">
        <v>264</v>
      </c>
      <c r="E38" s="150">
        <v>900</v>
      </c>
      <c r="F38" s="150"/>
      <c r="G38" s="212">
        <f>G39+G40+G41</f>
        <v>183</v>
      </c>
    </row>
    <row r="39" spans="1:8" ht="12.75">
      <c r="A39" s="177" t="s">
        <v>320</v>
      </c>
      <c r="B39" s="150">
        <v>400</v>
      </c>
      <c r="C39" s="152" t="s">
        <v>192</v>
      </c>
      <c r="D39" s="152" t="s">
        <v>264</v>
      </c>
      <c r="E39" s="150">
        <v>900</v>
      </c>
      <c r="F39" s="150">
        <v>221</v>
      </c>
      <c r="G39" s="212">
        <v>3</v>
      </c>
      <c r="H39" s="211">
        <v>0.3</v>
      </c>
    </row>
    <row r="40" spans="1:8" ht="12.75">
      <c r="A40" s="177" t="s">
        <v>323</v>
      </c>
      <c r="B40" s="150">
        <v>400</v>
      </c>
      <c r="C40" s="152" t="s">
        <v>192</v>
      </c>
      <c r="D40" s="152" t="s">
        <v>264</v>
      </c>
      <c r="E40" s="150">
        <v>900</v>
      </c>
      <c r="F40" s="150">
        <v>226</v>
      </c>
      <c r="G40" s="212">
        <v>170</v>
      </c>
      <c r="H40" s="211">
        <v>124.6</v>
      </c>
    </row>
    <row r="41" spans="1:7" ht="25.5">
      <c r="A41" s="177" t="s">
        <v>316</v>
      </c>
      <c r="B41" s="150">
        <v>400</v>
      </c>
      <c r="C41" s="152" t="s">
        <v>192</v>
      </c>
      <c r="D41" s="152" t="s">
        <v>264</v>
      </c>
      <c r="E41" s="150">
        <v>900</v>
      </c>
      <c r="F41" s="150">
        <v>340</v>
      </c>
      <c r="G41" s="212">
        <v>10</v>
      </c>
    </row>
    <row r="42" spans="1:7" ht="38.25">
      <c r="A42" s="177" t="s">
        <v>549</v>
      </c>
      <c r="B42" s="150">
        <v>400</v>
      </c>
      <c r="C42" s="152" t="s">
        <v>195</v>
      </c>
      <c r="D42" s="152"/>
      <c r="E42" s="150"/>
      <c r="F42" s="150"/>
      <c r="G42" s="212">
        <f>SUM(G43:G51)</f>
        <v>159.07670000000002</v>
      </c>
    </row>
    <row r="43" spans="1:8" ht="12.75">
      <c r="A43" s="177" t="s">
        <v>312</v>
      </c>
      <c r="B43" s="150">
        <v>400</v>
      </c>
      <c r="C43" s="152" t="s">
        <v>195</v>
      </c>
      <c r="D43" s="152" t="s">
        <v>340</v>
      </c>
      <c r="E43" s="150">
        <v>900</v>
      </c>
      <c r="F43" s="150">
        <v>211</v>
      </c>
      <c r="G43" s="212">
        <v>103.0767</v>
      </c>
      <c r="H43">
        <v>74.8</v>
      </c>
    </row>
    <row r="44" spans="1:8" ht="12.75">
      <c r="A44" s="177" t="s">
        <v>313</v>
      </c>
      <c r="B44" s="150">
        <v>400</v>
      </c>
      <c r="C44" s="152" t="s">
        <v>195</v>
      </c>
      <c r="D44" s="152" t="s">
        <v>340</v>
      </c>
      <c r="E44" s="150">
        <v>900</v>
      </c>
      <c r="F44" s="150">
        <v>213</v>
      </c>
      <c r="G44" s="212">
        <v>30</v>
      </c>
      <c r="H44" s="211">
        <v>21.4</v>
      </c>
    </row>
    <row r="45" spans="1:7" ht="12.75">
      <c r="A45" s="177" t="s">
        <v>320</v>
      </c>
      <c r="B45" s="150">
        <v>400</v>
      </c>
      <c r="C45" s="152" t="s">
        <v>195</v>
      </c>
      <c r="D45" s="152" t="s">
        <v>340</v>
      </c>
      <c r="E45" s="150">
        <v>900</v>
      </c>
      <c r="F45" s="150">
        <v>221</v>
      </c>
      <c r="G45" s="212"/>
    </row>
    <row r="46" spans="1:7" ht="12.75">
      <c r="A46" s="177" t="s">
        <v>324</v>
      </c>
      <c r="B46" s="150">
        <v>400</v>
      </c>
      <c r="C46" s="152" t="s">
        <v>195</v>
      </c>
      <c r="D46" s="152" t="s">
        <v>340</v>
      </c>
      <c r="E46" s="150">
        <v>900</v>
      </c>
      <c r="F46" s="150">
        <v>222</v>
      </c>
      <c r="G46" s="212">
        <v>3</v>
      </c>
    </row>
    <row r="47" spans="1:7" ht="12.75">
      <c r="A47" s="177" t="s">
        <v>321</v>
      </c>
      <c r="B47" s="150">
        <v>400</v>
      </c>
      <c r="C47" s="152" t="s">
        <v>195</v>
      </c>
      <c r="D47" s="152" t="s">
        <v>340</v>
      </c>
      <c r="E47" s="150">
        <v>900</v>
      </c>
      <c r="F47" s="150">
        <v>223</v>
      </c>
      <c r="G47" s="212"/>
    </row>
    <row r="48" spans="1:7" ht="12.75">
      <c r="A48" s="177" t="s">
        <v>326</v>
      </c>
      <c r="B48" s="150">
        <v>400</v>
      </c>
      <c r="C48" s="152" t="s">
        <v>195</v>
      </c>
      <c r="D48" s="152" t="s">
        <v>340</v>
      </c>
      <c r="E48" s="150">
        <v>900</v>
      </c>
      <c r="F48" s="150">
        <v>224</v>
      </c>
      <c r="G48" s="212"/>
    </row>
    <row r="49" spans="1:7" ht="12.75">
      <c r="A49" s="177" t="s">
        <v>323</v>
      </c>
      <c r="B49" s="150">
        <v>400</v>
      </c>
      <c r="C49" s="152" t="s">
        <v>195</v>
      </c>
      <c r="D49" s="152" t="s">
        <v>340</v>
      </c>
      <c r="E49" s="150">
        <v>900</v>
      </c>
      <c r="F49" s="150">
        <v>226</v>
      </c>
      <c r="G49" s="212"/>
    </row>
    <row r="50" spans="1:7" ht="12.75">
      <c r="A50" s="177" t="s">
        <v>325</v>
      </c>
      <c r="B50" s="150">
        <v>400</v>
      </c>
      <c r="C50" s="152" t="s">
        <v>195</v>
      </c>
      <c r="D50" s="152" t="s">
        <v>340</v>
      </c>
      <c r="E50" s="150">
        <v>900</v>
      </c>
      <c r="F50" s="150">
        <v>310</v>
      </c>
      <c r="G50" s="212"/>
    </row>
    <row r="51" spans="1:8" ht="25.5">
      <c r="A51" s="177" t="s">
        <v>316</v>
      </c>
      <c r="B51" s="150">
        <v>400</v>
      </c>
      <c r="C51" s="152" t="s">
        <v>195</v>
      </c>
      <c r="D51" s="152" t="s">
        <v>340</v>
      </c>
      <c r="E51" s="150">
        <v>900</v>
      </c>
      <c r="F51" s="150">
        <v>340</v>
      </c>
      <c r="G51" s="212">
        <v>23</v>
      </c>
      <c r="H51">
        <v>6.3</v>
      </c>
    </row>
    <row r="52" spans="1:7" ht="25.5">
      <c r="A52" s="177" t="s">
        <v>470</v>
      </c>
      <c r="B52" s="150">
        <v>400</v>
      </c>
      <c r="C52" s="152" t="s">
        <v>351</v>
      </c>
      <c r="D52" s="150"/>
      <c r="E52" s="150"/>
      <c r="F52" s="153"/>
      <c r="G52" s="218">
        <f>G53+G60+G65</f>
        <v>80.6</v>
      </c>
    </row>
    <row r="53" spans="1:7" ht="36" customHeight="1">
      <c r="A53" s="178" t="s">
        <v>327</v>
      </c>
      <c r="B53" s="153">
        <v>400</v>
      </c>
      <c r="C53" s="154" t="s">
        <v>140</v>
      </c>
      <c r="D53" s="153"/>
      <c r="E53" s="153"/>
      <c r="F53" s="153"/>
      <c r="G53" s="179">
        <f>G54+G58</f>
        <v>49.5</v>
      </c>
    </row>
    <row r="54" spans="1:7" ht="33.75" customHeight="1">
      <c r="A54" s="178" t="s">
        <v>327</v>
      </c>
      <c r="B54" s="153">
        <v>400</v>
      </c>
      <c r="C54" s="154" t="s">
        <v>140</v>
      </c>
      <c r="D54" s="153">
        <v>2180100</v>
      </c>
      <c r="E54" s="153">
        <v>900</v>
      </c>
      <c r="F54" s="153"/>
      <c r="G54" s="179">
        <f>G55+G56+G57</f>
        <v>39.5</v>
      </c>
    </row>
    <row r="55" spans="1:8" ht="12.75">
      <c r="A55" s="178" t="s">
        <v>323</v>
      </c>
      <c r="B55" s="153">
        <v>400</v>
      </c>
      <c r="C55" s="154" t="s">
        <v>140</v>
      </c>
      <c r="D55" s="153">
        <v>2180100</v>
      </c>
      <c r="E55" s="153">
        <v>900</v>
      </c>
      <c r="F55" s="153">
        <v>226</v>
      </c>
      <c r="G55" s="179">
        <v>2</v>
      </c>
      <c r="H55" s="201"/>
    </row>
    <row r="56" spans="1:8" ht="12.75">
      <c r="A56" s="178" t="s">
        <v>325</v>
      </c>
      <c r="B56" s="153">
        <v>400</v>
      </c>
      <c r="C56" s="154" t="s">
        <v>140</v>
      </c>
      <c r="D56" s="153">
        <v>2180100</v>
      </c>
      <c r="E56" s="153">
        <v>900</v>
      </c>
      <c r="F56" s="153">
        <v>310</v>
      </c>
      <c r="G56" s="179">
        <v>30</v>
      </c>
      <c r="H56" s="201">
        <v>25.7</v>
      </c>
    </row>
    <row r="57" spans="1:7" ht="12.75">
      <c r="A57" s="178" t="s">
        <v>316</v>
      </c>
      <c r="B57" s="153">
        <v>400</v>
      </c>
      <c r="C57" s="154" t="s">
        <v>140</v>
      </c>
      <c r="D57" s="153">
        <v>2180100</v>
      </c>
      <c r="E57" s="153">
        <v>900</v>
      </c>
      <c r="F57" s="153">
        <v>340</v>
      </c>
      <c r="G57" s="179">
        <v>7.5</v>
      </c>
    </row>
    <row r="58" spans="1:7" ht="48" customHeight="1">
      <c r="A58" s="178" t="s">
        <v>68</v>
      </c>
      <c r="B58" s="153">
        <v>400</v>
      </c>
      <c r="C58" s="154" t="s">
        <v>140</v>
      </c>
      <c r="D58" s="153">
        <v>5201504</v>
      </c>
      <c r="E58" s="153"/>
      <c r="F58" s="153"/>
      <c r="G58" s="179">
        <f>G59</f>
        <v>10</v>
      </c>
    </row>
    <row r="59" spans="1:8" ht="12.75">
      <c r="A59" s="178" t="s">
        <v>316</v>
      </c>
      <c r="B59" s="153">
        <v>400</v>
      </c>
      <c r="C59" s="154" t="s">
        <v>140</v>
      </c>
      <c r="D59" s="153">
        <v>5201504</v>
      </c>
      <c r="E59" s="153">
        <v>900</v>
      </c>
      <c r="F59" s="153">
        <v>340</v>
      </c>
      <c r="G59" s="179">
        <v>10</v>
      </c>
      <c r="H59" s="201">
        <v>10</v>
      </c>
    </row>
    <row r="60" spans="1:7" ht="12.75">
      <c r="A60" s="178" t="s">
        <v>442</v>
      </c>
      <c r="B60" s="153">
        <v>400</v>
      </c>
      <c r="C60" s="154" t="s">
        <v>205</v>
      </c>
      <c r="D60" s="153">
        <v>2479900</v>
      </c>
      <c r="E60" s="153">
        <v>900</v>
      </c>
      <c r="F60" s="153"/>
      <c r="G60" s="179">
        <f>G61+G62+G63+G64</f>
        <v>28</v>
      </c>
    </row>
    <row r="61" spans="1:8" ht="12.75">
      <c r="A61" s="178" t="s">
        <v>322</v>
      </c>
      <c r="B61" s="153">
        <v>400</v>
      </c>
      <c r="C61" s="154" t="s">
        <v>205</v>
      </c>
      <c r="D61" s="153">
        <v>2479900</v>
      </c>
      <c r="E61" s="153">
        <v>900</v>
      </c>
      <c r="F61" s="153">
        <v>225</v>
      </c>
      <c r="G61" s="179">
        <v>10</v>
      </c>
      <c r="H61" s="201">
        <v>7.6</v>
      </c>
    </row>
    <row r="62" spans="1:8" ht="12.75">
      <c r="A62" s="178" t="s">
        <v>323</v>
      </c>
      <c r="B62" s="153">
        <v>400</v>
      </c>
      <c r="C62" s="154" t="s">
        <v>205</v>
      </c>
      <c r="D62" s="153">
        <v>2479900</v>
      </c>
      <c r="E62" s="153">
        <v>900</v>
      </c>
      <c r="F62" s="153">
        <v>226</v>
      </c>
      <c r="G62" s="179">
        <v>5</v>
      </c>
      <c r="H62" s="201">
        <v>0.5</v>
      </c>
    </row>
    <row r="63" spans="1:8" ht="12.75">
      <c r="A63" s="178" t="s">
        <v>325</v>
      </c>
      <c r="B63" s="153">
        <v>400</v>
      </c>
      <c r="C63" s="154" t="s">
        <v>205</v>
      </c>
      <c r="D63" s="153">
        <v>2479900</v>
      </c>
      <c r="E63" s="153">
        <v>900</v>
      </c>
      <c r="F63" s="153">
        <v>310</v>
      </c>
      <c r="G63" s="179">
        <v>8</v>
      </c>
      <c r="H63" s="201">
        <v>5.9</v>
      </c>
    </row>
    <row r="64" spans="1:8" ht="12.75">
      <c r="A64" s="178" t="s">
        <v>316</v>
      </c>
      <c r="B64" s="153">
        <v>400</v>
      </c>
      <c r="C64" s="154" t="s">
        <v>205</v>
      </c>
      <c r="D64" s="153">
        <v>2479900</v>
      </c>
      <c r="E64" s="153">
        <v>900</v>
      </c>
      <c r="F64" s="153">
        <v>340</v>
      </c>
      <c r="G64" s="179">
        <v>5</v>
      </c>
      <c r="H64" s="201">
        <v>1.9</v>
      </c>
    </row>
    <row r="65" spans="1:7" ht="63.75" customHeight="1">
      <c r="A65" s="178" t="s">
        <v>328</v>
      </c>
      <c r="B65" s="153">
        <v>400</v>
      </c>
      <c r="C65" s="154" t="s">
        <v>142</v>
      </c>
      <c r="D65" s="153">
        <v>2479900</v>
      </c>
      <c r="E65" s="153">
        <v>900</v>
      </c>
      <c r="F65" s="153"/>
      <c r="G65" s="179">
        <f>G66+G67+G68+G69</f>
        <v>3.1</v>
      </c>
    </row>
    <row r="66" spans="1:7" ht="12.75">
      <c r="A66" s="178" t="s">
        <v>323</v>
      </c>
      <c r="B66" s="153">
        <v>400</v>
      </c>
      <c r="C66" s="154" t="s">
        <v>142</v>
      </c>
      <c r="D66" s="153">
        <v>2471000</v>
      </c>
      <c r="E66" s="153">
        <v>900</v>
      </c>
      <c r="F66" s="153">
        <v>226</v>
      </c>
      <c r="G66" s="179">
        <v>0.5</v>
      </c>
    </row>
    <row r="67" spans="1:7" ht="12.75">
      <c r="A67" s="178" t="s">
        <v>465</v>
      </c>
      <c r="B67" s="153">
        <v>400</v>
      </c>
      <c r="C67" s="154" t="s">
        <v>142</v>
      </c>
      <c r="D67" s="153">
        <v>2471000</v>
      </c>
      <c r="E67" s="153">
        <v>900</v>
      </c>
      <c r="F67" s="153">
        <v>290</v>
      </c>
      <c r="G67" s="179">
        <v>0.5</v>
      </c>
    </row>
    <row r="68" spans="1:8" ht="12.75">
      <c r="A68" s="178" t="s">
        <v>325</v>
      </c>
      <c r="B68" s="153">
        <v>400</v>
      </c>
      <c r="C68" s="154" t="s">
        <v>142</v>
      </c>
      <c r="D68" s="153">
        <v>2471000</v>
      </c>
      <c r="E68" s="153">
        <v>900</v>
      </c>
      <c r="F68" s="153">
        <v>310</v>
      </c>
      <c r="G68" s="179">
        <v>1.6</v>
      </c>
      <c r="H68" s="201"/>
    </row>
    <row r="69" spans="1:7" ht="12.75">
      <c r="A69" s="178" t="s">
        <v>316</v>
      </c>
      <c r="B69" s="153">
        <v>400</v>
      </c>
      <c r="C69" s="154" t="s">
        <v>142</v>
      </c>
      <c r="D69" s="153">
        <v>2471000</v>
      </c>
      <c r="E69" s="153">
        <v>900</v>
      </c>
      <c r="F69" s="153">
        <v>340</v>
      </c>
      <c r="G69" s="179">
        <v>0.5</v>
      </c>
    </row>
    <row r="70" spans="1:7" ht="12.75">
      <c r="A70" s="178" t="s">
        <v>439</v>
      </c>
      <c r="B70" s="153">
        <v>400</v>
      </c>
      <c r="C70" s="154" t="s">
        <v>352</v>
      </c>
      <c r="D70" s="153"/>
      <c r="E70" s="153"/>
      <c r="F70" s="153"/>
      <c r="G70" s="218">
        <f>G71+G76+G83+G90</f>
        <v>1755.5703999999998</v>
      </c>
    </row>
    <row r="71" spans="1:7" ht="36">
      <c r="A71" s="178" t="s">
        <v>196</v>
      </c>
      <c r="B71" s="153">
        <v>400</v>
      </c>
      <c r="C71" s="154" t="s">
        <v>145</v>
      </c>
      <c r="D71" s="153">
        <v>5101000</v>
      </c>
      <c r="E71" s="153"/>
      <c r="F71" s="153"/>
      <c r="G71" s="179">
        <f>SUM(G72:G75)</f>
        <v>30</v>
      </c>
    </row>
    <row r="72" spans="1:7" ht="12.75">
      <c r="A72" s="178" t="s">
        <v>312</v>
      </c>
      <c r="B72" s="153">
        <v>400</v>
      </c>
      <c r="C72" s="154" t="s">
        <v>145</v>
      </c>
      <c r="D72" s="153">
        <v>5101000</v>
      </c>
      <c r="E72" s="153">
        <v>900</v>
      </c>
      <c r="F72" s="153">
        <v>211</v>
      </c>
      <c r="G72" s="179"/>
    </row>
    <row r="73" spans="1:7" ht="12.75">
      <c r="A73" s="178" t="s">
        <v>313</v>
      </c>
      <c r="B73" s="153">
        <v>400</v>
      </c>
      <c r="C73" s="154" t="s">
        <v>145</v>
      </c>
      <c r="D73" s="153">
        <v>5101000</v>
      </c>
      <c r="E73" s="153">
        <v>900</v>
      </c>
      <c r="F73" s="153">
        <v>213</v>
      </c>
      <c r="G73" s="179"/>
    </row>
    <row r="74" spans="1:8" ht="12.75">
      <c r="A74" s="178" t="s">
        <v>322</v>
      </c>
      <c r="B74" s="153">
        <v>400</v>
      </c>
      <c r="C74" s="154" t="s">
        <v>145</v>
      </c>
      <c r="D74" s="153">
        <v>5101000</v>
      </c>
      <c r="E74" s="153">
        <v>900</v>
      </c>
      <c r="F74" s="153">
        <v>225</v>
      </c>
      <c r="G74" s="179">
        <v>20</v>
      </c>
      <c r="H74" s="201">
        <v>6.7</v>
      </c>
    </row>
    <row r="75" spans="1:7" ht="12.75">
      <c r="A75" s="178" t="s">
        <v>329</v>
      </c>
      <c r="B75" s="153">
        <v>400</v>
      </c>
      <c r="C75" s="154" t="s">
        <v>145</v>
      </c>
      <c r="D75" s="153">
        <v>5101000</v>
      </c>
      <c r="E75" s="153">
        <v>900</v>
      </c>
      <c r="F75" s="153">
        <v>226</v>
      </c>
      <c r="G75" s="179">
        <v>10</v>
      </c>
    </row>
    <row r="76" spans="1:7" ht="12.75">
      <c r="A76" s="178" t="s">
        <v>263</v>
      </c>
      <c r="B76" s="153">
        <v>400</v>
      </c>
      <c r="C76" s="154" t="s">
        <v>147</v>
      </c>
      <c r="D76" s="153"/>
      <c r="E76" s="153"/>
      <c r="F76" s="153"/>
      <c r="G76" s="218">
        <f>G77+G79</f>
        <v>37.2104</v>
      </c>
    </row>
    <row r="77" spans="1:7" ht="12.75">
      <c r="A77" s="178" t="s">
        <v>263</v>
      </c>
      <c r="B77" s="153">
        <v>400</v>
      </c>
      <c r="C77" s="154" t="s">
        <v>147</v>
      </c>
      <c r="D77" s="153">
        <v>2619900</v>
      </c>
      <c r="E77" s="153" t="s">
        <v>330</v>
      </c>
      <c r="F77" s="5"/>
      <c r="G77" s="179"/>
    </row>
    <row r="78" spans="1:7" ht="12.75">
      <c r="A78" s="178" t="s">
        <v>316</v>
      </c>
      <c r="B78" s="153">
        <v>400</v>
      </c>
      <c r="C78" s="154" t="s">
        <v>147</v>
      </c>
      <c r="D78" s="153">
        <v>2619900</v>
      </c>
      <c r="E78" s="153" t="s">
        <v>330</v>
      </c>
      <c r="F78" s="153">
        <v>340</v>
      </c>
      <c r="G78" s="218"/>
    </row>
    <row r="79" spans="1:7" ht="24">
      <c r="A79" s="178" t="s">
        <v>331</v>
      </c>
      <c r="B79" s="153">
        <v>400</v>
      </c>
      <c r="C79" s="154" t="s">
        <v>147</v>
      </c>
      <c r="D79" s="153">
        <v>7953500</v>
      </c>
      <c r="E79" s="153"/>
      <c r="F79" s="153"/>
      <c r="G79" s="218">
        <f>G80+G82</f>
        <v>37.2104</v>
      </c>
    </row>
    <row r="80" spans="1:8" ht="12.75">
      <c r="A80" s="178" t="s">
        <v>329</v>
      </c>
      <c r="B80" s="153">
        <v>400</v>
      </c>
      <c r="C80" s="154" t="s">
        <v>147</v>
      </c>
      <c r="D80" s="153">
        <v>7953500</v>
      </c>
      <c r="E80" s="153" t="s">
        <v>318</v>
      </c>
      <c r="F80" s="153">
        <v>226</v>
      </c>
      <c r="G80" s="218">
        <v>32.2104</v>
      </c>
      <c r="H80" s="201">
        <v>20.8</v>
      </c>
    </row>
    <row r="81" spans="1:7" ht="12.75">
      <c r="A81" s="178" t="s">
        <v>325</v>
      </c>
      <c r="B81" s="153">
        <v>400</v>
      </c>
      <c r="C81" s="154" t="s">
        <v>147</v>
      </c>
      <c r="D81" s="153">
        <v>7953500</v>
      </c>
      <c r="E81" s="153" t="s">
        <v>318</v>
      </c>
      <c r="F81" s="153">
        <v>310</v>
      </c>
      <c r="G81" s="179"/>
    </row>
    <row r="82" spans="1:8" ht="12.75">
      <c r="A82" s="178" t="s">
        <v>316</v>
      </c>
      <c r="B82" s="153">
        <v>400</v>
      </c>
      <c r="C82" s="154" t="s">
        <v>147</v>
      </c>
      <c r="D82" s="153">
        <v>7953500</v>
      </c>
      <c r="E82" s="153" t="s">
        <v>318</v>
      </c>
      <c r="F82" s="153">
        <v>340</v>
      </c>
      <c r="G82" s="179">
        <v>5</v>
      </c>
      <c r="H82" s="201">
        <v>5</v>
      </c>
    </row>
    <row r="83" spans="1:7" ht="12.75">
      <c r="A83" s="178" t="s">
        <v>14</v>
      </c>
      <c r="B83" s="153">
        <v>400</v>
      </c>
      <c r="C83" s="154" t="s">
        <v>252</v>
      </c>
      <c r="D83" s="153"/>
      <c r="E83" s="153"/>
      <c r="F83" s="153"/>
      <c r="G83" s="179">
        <f>G84+G86+G88</f>
        <v>1488.36</v>
      </c>
    </row>
    <row r="84" spans="1:7" ht="24">
      <c r="A84" s="178" t="s">
        <v>332</v>
      </c>
      <c r="B84" s="153">
        <v>400</v>
      </c>
      <c r="C84" s="154" t="s">
        <v>252</v>
      </c>
      <c r="D84" s="153">
        <v>5221312</v>
      </c>
      <c r="E84" s="153">
        <v>900</v>
      </c>
      <c r="F84" s="153"/>
      <c r="G84" s="179">
        <f>G85</f>
        <v>1148.02</v>
      </c>
    </row>
    <row r="85" spans="1:8" ht="12.75">
      <c r="A85" s="178" t="s">
        <v>322</v>
      </c>
      <c r="B85" s="153">
        <v>400</v>
      </c>
      <c r="C85" s="154" t="s">
        <v>252</v>
      </c>
      <c r="D85" s="153">
        <v>5221312</v>
      </c>
      <c r="E85" s="153">
        <v>900</v>
      </c>
      <c r="F85" s="153">
        <v>225</v>
      </c>
      <c r="G85" s="179">
        <v>1148.02</v>
      </c>
      <c r="H85" s="201">
        <v>1148.02</v>
      </c>
    </row>
    <row r="86" spans="1:7" ht="36" customHeight="1">
      <c r="A86" s="178" t="s">
        <v>345</v>
      </c>
      <c r="B86" s="153">
        <v>400</v>
      </c>
      <c r="C86" s="154" t="s">
        <v>252</v>
      </c>
      <c r="D86" s="153">
        <v>7951700</v>
      </c>
      <c r="E86" s="153"/>
      <c r="F86" s="153"/>
      <c r="G86" s="179">
        <f>G87</f>
        <v>0</v>
      </c>
    </row>
    <row r="87" spans="1:7" ht="12.75">
      <c r="A87" s="177" t="s">
        <v>322</v>
      </c>
      <c r="B87" s="153">
        <v>400</v>
      </c>
      <c r="C87" s="154" t="s">
        <v>252</v>
      </c>
      <c r="D87" s="153">
        <v>7951700</v>
      </c>
      <c r="E87" s="153">
        <v>900</v>
      </c>
      <c r="F87" s="150">
        <v>225</v>
      </c>
      <c r="G87" s="176"/>
    </row>
    <row r="88" spans="1:7" ht="38.25">
      <c r="A88" s="177" t="s">
        <v>550</v>
      </c>
      <c r="B88" s="150">
        <v>400</v>
      </c>
      <c r="C88" s="152" t="s">
        <v>252</v>
      </c>
      <c r="D88" s="150">
        <v>7953400</v>
      </c>
      <c r="E88" s="150"/>
      <c r="F88" s="150"/>
      <c r="G88" s="176">
        <f>G89</f>
        <v>340.34</v>
      </c>
    </row>
    <row r="89" spans="1:10" ht="12.75">
      <c r="A89" s="177" t="s">
        <v>322</v>
      </c>
      <c r="B89" s="150">
        <v>400</v>
      </c>
      <c r="C89" s="152" t="s">
        <v>252</v>
      </c>
      <c r="D89" s="150">
        <v>7953400</v>
      </c>
      <c r="E89" s="150">
        <v>900</v>
      </c>
      <c r="F89" s="150">
        <v>225</v>
      </c>
      <c r="G89" s="176">
        <v>340.34</v>
      </c>
      <c r="H89" s="20">
        <v>100</v>
      </c>
      <c r="I89" s="20" t="s">
        <v>93</v>
      </c>
      <c r="J89" s="197" t="s">
        <v>94</v>
      </c>
    </row>
    <row r="90" spans="1:7" ht="27.75" customHeight="1">
      <c r="A90" s="177" t="s">
        <v>466</v>
      </c>
      <c r="B90" s="150">
        <v>400</v>
      </c>
      <c r="C90" s="152" t="s">
        <v>153</v>
      </c>
      <c r="D90" s="150"/>
      <c r="E90" s="150"/>
      <c r="F90" s="150"/>
      <c r="G90" s="176">
        <f>G91+G94</f>
        <v>200</v>
      </c>
    </row>
    <row r="91" spans="1:7" ht="38.25" customHeight="1">
      <c r="A91" s="177" t="s">
        <v>238</v>
      </c>
      <c r="B91" s="150">
        <v>400</v>
      </c>
      <c r="C91" s="152" t="s">
        <v>153</v>
      </c>
      <c r="D91" s="150">
        <v>3380000</v>
      </c>
      <c r="E91" s="150">
        <v>900</v>
      </c>
      <c r="F91" s="150"/>
      <c r="G91" s="176">
        <f>G92+G93</f>
        <v>20</v>
      </c>
    </row>
    <row r="92" spans="1:7" ht="12.75">
      <c r="A92" s="177" t="s">
        <v>322</v>
      </c>
      <c r="B92" s="150">
        <v>400</v>
      </c>
      <c r="C92" s="152" t="s">
        <v>153</v>
      </c>
      <c r="D92" s="150">
        <v>3380000</v>
      </c>
      <c r="E92" s="150">
        <v>900</v>
      </c>
      <c r="F92" s="150">
        <v>225</v>
      </c>
      <c r="G92" s="176"/>
    </row>
    <row r="93" spans="1:7" ht="12.75">
      <c r="A93" s="177" t="s">
        <v>329</v>
      </c>
      <c r="B93" s="150">
        <v>400</v>
      </c>
      <c r="C93" s="152" t="s">
        <v>153</v>
      </c>
      <c r="D93" s="150">
        <v>3380000</v>
      </c>
      <c r="E93" s="150">
        <v>900</v>
      </c>
      <c r="F93" s="150">
        <v>226</v>
      </c>
      <c r="G93" s="176">
        <v>20</v>
      </c>
    </row>
    <row r="94" spans="1:7" ht="38.25">
      <c r="A94" s="177" t="s">
        <v>238</v>
      </c>
      <c r="B94" s="150">
        <v>400</v>
      </c>
      <c r="C94" s="152" t="s">
        <v>153</v>
      </c>
      <c r="D94" s="150">
        <v>7951700</v>
      </c>
      <c r="E94" s="150">
        <v>900</v>
      </c>
      <c r="F94" s="150"/>
      <c r="G94" s="176">
        <f>G95</f>
        <v>180</v>
      </c>
    </row>
    <row r="95" spans="1:7" ht="12.75">
      <c r="A95" s="177" t="s">
        <v>329</v>
      </c>
      <c r="B95" s="150">
        <v>400</v>
      </c>
      <c r="C95" s="152" t="s">
        <v>153</v>
      </c>
      <c r="D95" s="150">
        <v>7951700</v>
      </c>
      <c r="E95" s="150">
        <v>900</v>
      </c>
      <c r="F95" s="150">
        <v>226</v>
      </c>
      <c r="G95" s="176">
        <v>180</v>
      </c>
    </row>
    <row r="96" spans="1:7" ht="12.75">
      <c r="A96" s="177" t="s">
        <v>551</v>
      </c>
      <c r="B96" s="150">
        <v>400</v>
      </c>
      <c r="C96" s="152" t="s">
        <v>353</v>
      </c>
      <c r="D96" s="150"/>
      <c r="E96" s="150"/>
      <c r="F96" s="150"/>
      <c r="G96" s="217">
        <f>G97+G106</f>
        <v>1522.8642</v>
      </c>
    </row>
    <row r="97" spans="1:7" ht="25.5">
      <c r="A97" s="177" t="s">
        <v>449</v>
      </c>
      <c r="B97" s="150">
        <v>400</v>
      </c>
      <c r="C97" s="152" t="s">
        <v>207</v>
      </c>
      <c r="D97" s="150">
        <v>3510500</v>
      </c>
      <c r="E97" s="264">
        <v>900</v>
      </c>
      <c r="F97" s="150"/>
      <c r="G97" s="217">
        <f>SUM(G98:G105)</f>
        <v>460</v>
      </c>
    </row>
    <row r="98" spans="1:7" ht="12.75">
      <c r="A98" s="177" t="s">
        <v>319</v>
      </c>
      <c r="B98" s="150">
        <v>400</v>
      </c>
      <c r="C98" s="152" t="s">
        <v>207</v>
      </c>
      <c r="D98" s="150">
        <v>3510500</v>
      </c>
      <c r="E98" s="264">
        <v>900</v>
      </c>
      <c r="F98" s="150">
        <v>212</v>
      </c>
      <c r="G98" s="176"/>
    </row>
    <row r="99" spans="1:7" ht="12.75">
      <c r="A99" s="177" t="s">
        <v>324</v>
      </c>
      <c r="B99" s="150">
        <v>400</v>
      </c>
      <c r="C99" s="152" t="s">
        <v>207</v>
      </c>
      <c r="D99" s="150">
        <v>3510500</v>
      </c>
      <c r="E99" s="264">
        <v>900</v>
      </c>
      <c r="F99" s="150">
        <v>222</v>
      </c>
      <c r="G99" s="176"/>
    </row>
    <row r="100" spans="1:8" ht="12.75">
      <c r="A100" s="177" t="s">
        <v>321</v>
      </c>
      <c r="B100" s="150">
        <v>400</v>
      </c>
      <c r="C100" s="152" t="s">
        <v>207</v>
      </c>
      <c r="D100" s="150">
        <v>3510500</v>
      </c>
      <c r="E100" s="264">
        <v>900</v>
      </c>
      <c r="F100" s="150">
        <v>223</v>
      </c>
      <c r="G100" s="272">
        <v>75</v>
      </c>
      <c r="H100" s="211">
        <v>14.5</v>
      </c>
    </row>
    <row r="101" spans="1:7" ht="12.75">
      <c r="A101" s="177" t="s">
        <v>322</v>
      </c>
      <c r="B101" s="150">
        <v>400</v>
      </c>
      <c r="C101" s="152" t="s">
        <v>207</v>
      </c>
      <c r="D101" s="150">
        <v>3510500</v>
      </c>
      <c r="E101" s="264">
        <v>900</v>
      </c>
      <c r="F101" s="150">
        <v>225</v>
      </c>
      <c r="G101" s="327">
        <v>7</v>
      </c>
    </row>
    <row r="102" spans="1:8" ht="12.75">
      <c r="A102" s="177" t="s">
        <v>329</v>
      </c>
      <c r="B102" s="150">
        <v>400</v>
      </c>
      <c r="C102" s="152" t="s">
        <v>207</v>
      </c>
      <c r="D102" s="150">
        <v>3510500</v>
      </c>
      <c r="E102" s="264">
        <v>900</v>
      </c>
      <c r="F102" s="150">
        <v>226</v>
      </c>
      <c r="G102" s="327">
        <v>300</v>
      </c>
      <c r="H102" s="211">
        <v>148.3</v>
      </c>
    </row>
    <row r="103" spans="1:8" ht="12.75">
      <c r="A103" s="177" t="s">
        <v>465</v>
      </c>
      <c r="B103" s="150">
        <v>400</v>
      </c>
      <c r="C103" s="152" t="s">
        <v>207</v>
      </c>
      <c r="D103" s="150">
        <v>3510500</v>
      </c>
      <c r="E103" s="264">
        <v>900</v>
      </c>
      <c r="F103" s="150">
        <v>290</v>
      </c>
      <c r="G103" s="327">
        <v>28</v>
      </c>
      <c r="H103" s="211">
        <v>21.5</v>
      </c>
    </row>
    <row r="104" spans="1:7" ht="12.75">
      <c r="A104" s="177" t="s">
        <v>325</v>
      </c>
      <c r="B104" s="150">
        <v>400</v>
      </c>
      <c r="C104" s="152" t="s">
        <v>207</v>
      </c>
      <c r="D104" s="150">
        <v>3510500</v>
      </c>
      <c r="E104" s="264">
        <v>900</v>
      </c>
      <c r="F104" s="150">
        <v>310</v>
      </c>
      <c r="G104" s="327">
        <v>10</v>
      </c>
    </row>
    <row r="105" spans="1:8" ht="25.5">
      <c r="A105" s="177" t="s">
        <v>316</v>
      </c>
      <c r="B105" s="150">
        <v>400</v>
      </c>
      <c r="C105" s="152" t="s">
        <v>207</v>
      </c>
      <c r="D105" s="150">
        <v>3510500</v>
      </c>
      <c r="E105" s="264">
        <v>900</v>
      </c>
      <c r="F105" s="150">
        <v>340</v>
      </c>
      <c r="G105" s="327">
        <v>40</v>
      </c>
      <c r="H105" s="211">
        <v>1</v>
      </c>
    </row>
    <row r="106" spans="1:7" ht="16.5" customHeight="1">
      <c r="A106" s="177" t="s">
        <v>210</v>
      </c>
      <c r="B106" s="150">
        <v>400</v>
      </c>
      <c r="C106" s="152" t="s">
        <v>159</v>
      </c>
      <c r="D106" s="150"/>
      <c r="E106" s="264"/>
      <c r="F106" s="150"/>
      <c r="G106" s="327">
        <f>G107+G109+G113+G116+G119+G126</f>
        <v>1062.8642</v>
      </c>
    </row>
    <row r="107" spans="1:7" ht="12.75">
      <c r="A107" s="177" t="s">
        <v>334</v>
      </c>
      <c r="B107" s="150">
        <v>400</v>
      </c>
      <c r="C107" s="152" t="s">
        <v>159</v>
      </c>
      <c r="D107" s="150">
        <v>6000100</v>
      </c>
      <c r="E107" s="264">
        <v>900</v>
      </c>
      <c r="F107" s="150"/>
      <c r="G107" s="327">
        <f>G108</f>
        <v>250</v>
      </c>
    </row>
    <row r="108" spans="1:8" ht="12.75">
      <c r="A108" s="177" t="s">
        <v>321</v>
      </c>
      <c r="B108" s="150">
        <v>400</v>
      </c>
      <c r="C108" s="152" t="s">
        <v>159</v>
      </c>
      <c r="D108" s="150">
        <v>6000100</v>
      </c>
      <c r="E108" s="264">
        <v>900</v>
      </c>
      <c r="F108" s="150">
        <v>223</v>
      </c>
      <c r="G108" s="327">
        <v>250</v>
      </c>
      <c r="H108" s="211">
        <v>148.6</v>
      </c>
    </row>
    <row r="109" spans="1:7" ht="12.75">
      <c r="A109" s="177" t="s">
        <v>450</v>
      </c>
      <c r="B109" s="150">
        <v>400</v>
      </c>
      <c r="C109" s="152" t="s">
        <v>159</v>
      </c>
      <c r="D109" s="150">
        <v>6000200</v>
      </c>
      <c r="E109" s="264">
        <v>900</v>
      </c>
      <c r="F109" s="150"/>
      <c r="G109" s="327">
        <f>G110+G111</f>
        <v>20</v>
      </c>
    </row>
    <row r="110" spans="1:7" ht="12.75">
      <c r="A110" s="177" t="s">
        <v>326</v>
      </c>
      <c r="B110" s="150">
        <v>400</v>
      </c>
      <c r="C110" s="152" t="s">
        <v>159</v>
      </c>
      <c r="D110" s="150">
        <v>6000200</v>
      </c>
      <c r="E110" s="264">
        <v>900</v>
      </c>
      <c r="F110" s="150">
        <v>224</v>
      </c>
      <c r="G110" s="327">
        <v>20</v>
      </c>
    </row>
    <row r="111" spans="1:7" ht="12.75">
      <c r="A111" s="177" t="s">
        <v>323</v>
      </c>
      <c r="B111" s="150">
        <v>400</v>
      </c>
      <c r="C111" s="152" t="s">
        <v>159</v>
      </c>
      <c r="D111" s="150">
        <v>6000200</v>
      </c>
      <c r="E111" s="264">
        <v>900</v>
      </c>
      <c r="F111" s="150">
        <v>226</v>
      </c>
      <c r="G111" s="176"/>
    </row>
    <row r="112" spans="1:7" ht="25.5">
      <c r="A112" s="177" t="s">
        <v>316</v>
      </c>
      <c r="B112" s="150">
        <v>400</v>
      </c>
      <c r="C112" s="152" t="s">
        <v>159</v>
      </c>
      <c r="D112" s="150">
        <v>6000200</v>
      </c>
      <c r="E112" s="264">
        <v>900</v>
      </c>
      <c r="F112" s="150">
        <v>340</v>
      </c>
      <c r="G112" s="176"/>
    </row>
    <row r="113" spans="1:7" ht="12.75">
      <c r="A113" s="177" t="s">
        <v>335</v>
      </c>
      <c r="B113" s="150">
        <v>400</v>
      </c>
      <c r="C113" s="152" t="s">
        <v>159</v>
      </c>
      <c r="D113" s="150">
        <v>6000300</v>
      </c>
      <c r="E113" s="264">
        <v>900</v>
      </c>
      <c r="F113" s="150"/>
      <c r="G113" s="176">
        <v>0</v>
      </c>
    </row>
    <row r="114" spans="1:7" ht="12.75">
      <c r="A114" s="177" t="s">
        <v>323</v>
      </c>
      <c r="B114" s="150">
        <v>400</v>
      </c>
      <c r="C114" s="152" t="s">
        <v>159</v>
      </c>
      <c r="D114" s="150">
        <v>6000300</v>
      </c>
      <c r="E114" s="264">
        <v>900</v>
      </c>
      <c r="F114" s="150">
        <v>226</v>
      </c>
      <c r="G114" s="176">
        <v>0</v>
      </c>
    </row>
    <row r="115" spans="1:7" ht="12.75">
      <c r="A115" s="177" t="s">
        <v>325</v>
      </c>
      <c r="B115" s="150">
        <v>400</v>
      </c>
      <c r="C115" s="152" t="s">
        <v>159</v>
      </c>
      <c r="D115" s="150">
        <v>6000300</v>
      </c>
      <c r="E115" s="264">
        <v>900</v>
      </c>
      <c r="F115" s="150">
        <v>310</v>
      </c>
      <c r="G115" s="176">
        <v>0</v>
      </c>
    </row>
    <row r="116" spans="1:7" ht="12.75">
      <c r="A116" s="177" t="s">
        <v>451</v>
      </c>
      <c r="B116" s="150">
        <v>400</v>
      </c>
      <c r="C116" s="152" t="s">
        <v>159</v>
      </c>
      <c r="D116" s="150">
        <v>6000400</v>
      </c>
      <c r="E116" s="264">
        <v>900</v>
      </c>
      <c r="F116" s="150"/>
      <c r="G116" s="176">
        <f>G117+G118</f>
        <v>25.764200000000002</v>
      </c>
    </row>
    <row r="117" spans="1:8" ht="12.75">
      <c r="A117" s="177" t="s">
        <v>322</v>
      </c>
      <c r="B117" s="150">
        <v>400</v>
      </c>
      <c r="C117" s="152" t="s">
        <v>159</v>
      </c>
      <c r="D117" s="150">
        <v>6000400</v>
      </c>
      <c r="E117" s="264">
        <v>900</v>
      </c>
      <c r="F117" s="150">
        <v>225</v>
      </c>
      <c r="G117" s="176">
        <v>10.7642</v>
      </c>
      <c r="H117" s="211">
        <v>8.6</v>
      </c>
    </row>
    <row r="118" spans="1:7" ht="25.5">
      <c r="A118" s="177" t="s">
        <v>316</v>
      </c>
      <c r="B118" s="150">
        <v>400</v>
      </c>
      <c r="C118" s="152" t="s">
        <v>159</v>
      </c>
      <c r="D118" s="150">
        <v>6000400</v>
      </c>
      <c r="E118" s="264">
        <v>900</v>
      </c>
      <c r="F118" s="150">
        <v>340</v>
      </c>
      <c r="G118" s="176">
        <v>15</v>
      </c>
    </row>
    <row r="119" spans="1:7" ht="25.5">
      <c r="A119" s="177" t="s">
        <v>104</v>
      </c>
      <c r="B119" s="150">
        <v>400</v>
      </c>
      <c r="C119" s="152" t="s">
        <v>159</v>
      </c>
      <c r="D119" s="150">
        <v>6000500</v>
      </c>
      <c r="E119" s="264">
        <v>900</v>
      </c>
      <c r="F119" s="150"/>
      <c r="G119" s="212">
        <f>SUM(G120:G125)</f>
        <v>668.1</v>
      </c>
    </row>
    <row r="120" spans="1:8" ht="12.75">
      <c r="A120" s="177" t="s">
        <v>324</v>
      </c>
      <c r="B120" s="150">
        <v>400</v>
      </c>
      <c r="C120" s="152" t="s">
        <v>159</v>
      </c>
      <c r="D120" s="150">
        <v>6000500</v>
      </c>
      <c r="E120" s="264">
        <v>900</v>
      </c>
      <c r="F120" s="150">
        <v>222</v>
      </c>
      <c r="G120" s="212">
        <v>88.1</v>
      </c>
      <c r="H120" s="211">
        <v>47.4</v>
      </c>
    </row>
    <row r="121" spans="1:8" ht="12.75">
      <c r="A121" s="177" t="s">
        <v>322</v>
      </c>
      <c r="B121" s="150">
        <v>400</v>
      </c>
      <c r="C121" s="152" t="s">
        <v>159</v>
      </c>
      <c r="D121" s="150">
        <v>6000500</v>
      </c>
      <c r="E121" s="264">
        <v>900</v>
      </c>
      <c r="F121" s="150">
        <v>225</v>
      </c>
      <c r="G121" s="212">
        <v>190</v>
      </c>
      <c r="H121" s="211">
        <v>157.2</v>
      </c>
    </row>
    <row r="122" spans="1:8" ht="12.75">
      <c r="A122" s="177" t="s">
        <v>329</v>
      </c>
      <c r="B122" s="150">
        <v>400</v>
      </c>
      <c r="C122" s="152" t="s">
        <v>159</v>
      </c>
      <c r="D122" s="150">
        <v>6000500</v>
      </c>
      <c r="E122" s="264">
        <v>900</v>
      </c>
      <c r="F122" s="150">
        <v>226</v>
      </c>
      <c r="G122" s="212">
        <v>165</v>
      </c>
      <c r="H122" s="211">
        <v>126.3</v>
      </c>
    </row>
    <row r="123" spans="1:8" ht="12.75">
      <c r="A123" s="177" t="s">
        <v>465</v>
      </c>
      <c r="B123" s="150">
        <v>400</v>
      </c>
      <c r="C123" s="152" t="s">
        <v>159</v>
      </c>
      <c r="D123" s="150">
        <v>6000500</v>
      </c>
      <c r="E123" s="264">
        <v>900</v>
      </c>
      <c r="F123" s="150">
        <v>290</v>
      </c>
      <c r="G123" s="212">
        <v>15</v>
      </c>
      <c r="H123" s="211">
        <v>7.2</v>
      </c>
    </row>
    <row r="124" spans="1:8" ht="12.75">
      <c r="A124" s="177" t="s">
        <v>325</v>
      </c>
      <c r="B124" s="150">
        <v>400</v>
      </c>
      <c r="C124" s="152" t="s">
        <v>159</v>
      </c>
      <c r="D124" s="150">
        <v>6000500</v>
      </c>
      <c r="E124" s="264">
        <v>900</v>
      </c>
      <c r="F124" s="150">
        <v>310</v>
      </c>
      <c r="G124" s="212">
        <v>20</v>
      </c>
      <c r="H124" s="211">
        <v>2.2</v>
      </c>
    </row>
    <row r="125" spans="1:8" ht="25.5">
      <c r="A125" s="177" t="s">
        <v>316</v>
      </c>
      <c r="B125" s="150">
        <v>400</v>
      </c>
      <c r="C125" s="152" t="s">
        <v>159</v>
      </c>
      <c r="D125" s="150">
        <v>6000500</v>
      </c>
      <c r="E125" s="264">
        <v>900</v>
      </c>
      <c r="F125" s="150">
        <v>340</v>
      </c>
      <c r="G125" s="212">
        <v>190</v>
      </c>
      <c r="H125" s="211">
        <v>131</v>
      </c>
    </row>
    <row r="126" spans="1:7" ht="38.25">
      <c r="A126" s="177" t="s">
        <v>72</v>
      </c>
      <c r="B126" s="150">
        <v>400</v>
      </c>
      <c r="C126" s="152" t="s">
        <v>159</v>
      </c>
      <c r="D126" s="150">
        <v>7951700</v>
      </c>
      <c r="E126" s="264"/>
      <c r="F126" s="150"/>
      <c r="G126" s="176">
        <f>G127</f>
        <v>99</v>
      </c>
    </row>
    <row r="127" spans="1:7" ht="12.75">
      <c r="A127" s="263" t="s">
        <v>325</v>
      </c>
      <c r="B127" s="150">
        <v>400</v>
      </c>
      <c r="C127" s="152" t="s">
        <v>159</v>
      </c>
      <c r="D127" s="150">
        <v>7951700</v>
      </c>
      <c r="E127" s="264">
        <v>900</v>
      </c>
      <c r="F127" s="268"/>
      <c r="G127" s="176">
        <f>G128</f>
        <v>99</v>
      </c>
    </row>
    <row r="128" spans="1:8" ht="12.75">
      <c r="A128" s="177" t="s">
        <v>325</v>
      </c>
      <c r="B128" s="150">
        <v>400</v>
      </c>
      <c r="C128" s="152" t="s">
        <v>159</v>
      </c>
      <c r="D128" s="150">
        <v>7951700</v>
      </c>
      <c r="E128" s="264">
        <v>900</v>
      </c>
      <c r="F128" s="150">
        <v>310</v>
      </c>
      <c r="G128" s="176">
        <v>99</v>
      </c>
      <c r="H128" s="211">
        <v>99</v>
      </c>
    </row>
    <row r="129" spans="1:7" ht="25.5">
      <c r="A129" s="177" t="s">
        <v>336</v>
      </c>
      <c r="B129" s="150">
        <v>400</v>
      </c>
      <c r="C129" s="152" t="s">
        <v>354</v>
      </c>
      <c r="D129" s="150"/>
      <c r="E129" s="264"/>
      <c r="F129" s="150"/>
      <c r="G129" s="176">
        <f>G130</f>
        <v>1400</v>
      </c>
    </row>
    <row r="130" spans="1:7" ht="12.75">
      <c r="A130" s="177" t="s">
        <v>337</v>
      </c>
      <c r="B130" s="150">
        <v>400</v>
      </c>
      <c r="C130" s="152" t="s">
        <v>166</v>
      </c>
      <c r="D130" s="150">
        <v>4409900</v>
      </c>
      <c r="E130" s="265"/>
      <c r="F130" s="150"/>
      <c r="G130" s="176">
        <f>G131</f>
        <v>1400</v>
      </c>
    </row>
    <row r="131" spans="1:8" ht="25.5">
      <c r="A131" s="177" t="s">
        <v>419</v>
      </c>
      <c r="B131" s="193">
        <v>400</v>
      </c>
      <c r="C131" s="194" t="s">
        <v>166</v>
      </c>
      <c r="D131" s="193">
        <v>4409900</v>
      </c>
      <c r="E131" s="193">
        <v>821</v>
      </c>
      <c r="F131" s="150">
        <v>241</v>
      </c>
      <c r="G131" s="176">
        <v>1400</v>
      </c>
      <c r="H131">
        <v>1271.1</v>
      </c>
    </row>
    <row r="132" spans="1:7" ht="12.75">
      <c r="A132" s="177" t="s">
        <v>452</v>
      </c>
      <c r="B132" s="150">
        <v>400</v>
      </c>
      <c r="C132" s="152">
        <v>1000</v>
      </c>
      <c r="D132" s="150"/>
      <c r="E132" s="152"/>
      <c r="F132" s="150"/>
      <c r="G132" s="176">
        <f>G133+G135</f>
        <v>69.9</v>
      </c>
    </row>
    <row r="133" spans="1:7" ht="15" customHeight="1">
      <c r="A133" s="177" t="s">
        <v>48</v>
      </c>
      <c r="B133" s="150">
        <v>400</v>
      </c>
      <c r="C133" s="152">
        <v>1001</v>
      </c>
      <c r="D133" s="150">
        <v>4900101</v>
      </c>
      <c r="E133" s="152" t="s">
        <v>172</v>
      </c>
      <c r="F133" s="150">
        <v>260</v>
      </c>
      <c r="G133" s="176">
        <v>10</v>
      </c>
    </row>
    <row r="134" spans="1:8" ht="25.5">
      <c r="A134" s="177" t="s">
        <v>343</v>
      </c>
      <c r="B134" s="150">
        <v>400</v>
      </c>
      <c r="C134" s="152">
        <v>1001</v>
      </c>
      <c r="D134" s="150">
        <v>4900101</v>
      </c>
      <c r="E134" s="152" t="s">
        <v>172</v>
      </c>
      <c r="F134" s="150">
        <v>263</v>
      </c>
      <c r="G134" s="176">
        <v>10</v>
      </c>
      <c r="H134" s="211">
        <v>4.4</v>
      </c>
    </row>
    <row r="135" spans="1:7" ht="25.5">
      <c r="A135" s="177" t="s">
        <v>338</v>
      </c>
      <c r="B135" s="150">
        <v>400</v>
      </c>
      <c r="C135" s="152">
        <v>1003</v>
      </c>
      <c r="D135" s="150">
        <v>5201500</v>
      </c>
      <c r="E135" s="152" t="s">
        <v>172</v>
      </c>
      <c r="F135" s="150">
        <v>260</v>
      </c>
      <c r="G135" s="176">
        <f>G136</f>
        <v>59.9</v>
      </c>
    </row>
    <row r="136" spans="1:8" ht="25.5">
      <c r="A136" s="177" t="s">
        <v>339</v>
      </c>
      <c r="B136" s="150">
        <v>400</v>
      </c>
      <c r="C136" s="152">
        <v>1003</v>
      </c>
      <c r="D136" s="150">
        <v>5201500</v>
      </c>
      <c r="E136" s="152" t="s">
        <v>172</v>
      </c>
      <c r="F136" s="150">
        <v>262</v>
      </c>
      <c r="G136" s="176">
        <v>59.9</v>
      </c>
      <c r="H136" s="211">
        <v>43.3</v>
      </c>
    </row>
    <row r="137" spans="1:7" ht="18" customHeight="1">
      <c r="A137" s="177" t="s">
        <v>215</v>
      </c>
      <c r="B137" s="150">
        <v>400</v>
      </c>
      <c r="C137" s="152">
        <v>1100</v>
      </c>
      <c r="D137" s="150"/>
      <c r="E137" s="150"/>
      <c r="F137" s="150"/>
      <c r="G137" s="176">
        <f>G138+G139</f>
        <v>132</v>
      </c>
    </row>
    <row r="138" spans="1:8" ht="12.75">
      <c r="A138" s="177" t="s">
        <v>323</v>
      </c>
      <c r="B138" s="150">
        <v>400</v>
      </c>
      <c r="C138" s="152">
        <v>1101</v>
      </c>
      <c r="D138" s="150">
        <v>5120000</v>
      </c>
      <c r="E138" s="150">
        <v>900</v>
      </c>
      <c r="F138" s="150">
        <v>226</v>
      </c>
      <c r="G138" s="176">
        <v>92</v>
      </c>
      <c r="H138" s="211">
        <v>66.7</v>
      </c>
    </row>
    <row r="139" spans="1:8" ht="25.5">
      <c r="A139" s="177" t="s">
        <v>316</v>
      </c>
      <c r="B139" s="150">
        <v>400</v>
      </c>
      <c r="C139" s="152">
        <v>1101</v>
      </c>
      <c r="D139" s="150">
        <v>5120000</v>
      </c>
      <c r="E139" s="150">
        <v>900</v>
      </c>
      <c r="F139" s="150">
        <v>340</v>
      </c>
      <c r="G139" s="176">
        <v>40</v>
      </c>
      <c r="H139" s="211">
        <v>29.2</v>
      </c>
    </row>
    <row r="140" spans="1:7" ht="13.5" thickBot="1">
      <c r="A140" s="181" t="s">
        <v>310</v>
      </c>
      <c r="B140" s="182"/>
      <c r="C140" s="183"/>
      <c r="D140" s="182"/>
      <c r="E140" s="182"/>
      <c r="F140" s="182"/>
      <c r="G140" s="216">
        <f>G11+G42+G52+G70+G96+G129+G132+G137</f>
        <v>7355.011299999999</v>
      </c>
    </row>
    <row r="141" spans="2:5" ht="12.75">
      <c r="B141" s="266"/>
      <c r="C141" s="267"/>
      <c r="D141" s="266"/>
      <c r="E141" s="266"/>
    </row>
    <row r="142" spans="2:5" ht="12.75">
      <c r="B142" s="5"/>
      <c r="C142" s="5"/>
      <c r="D142" s="5"/>
      <c r="E142" s="5"/>
    </row>
    <row r="143" spans="6:7" ht="12.75">
      <c r="F143" s="146"/>
      <c r="G143" s="262"/>
    </row>
    <row r="144" spans="3:6" ht="12.75">
      <c r="C144" s="199"/>
      <c r="D144" s="146"/>
      <c r="F144" s="146"/>
    </row>
    <row r="145" spans="3:6" ht="12.75">
      <c r="C145" s="199"/>
      <c r="D145" s="146"/>
      <c r="F145" s="146"/>
    </row>
    <row r="146" spans="3:4" ht="12.75">
      <c r="C146" s="199"/>
      <c r="D146" s="146"/>
    </row>
  </sheetData>
  <sheetProtection/>
  <mergeCells count="1">
    <mergeCell ref="A8:G8"/>
  </mergeCells>
  <printOptions/>
  <pageMargins left="0.4330708661417323" right="0" top="0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4">
      <selection activeCell="D3" sqref="D3"/>
    </sheetView>
  </sheetViews>
  <sheetFormatPr defaultColWidth="9.140625" defaultRowHeight="12.75"/>
  <sheetData>
    <row r="1" spans="1:6" ht="12.75">
      <c r="A1" t="s">
        <v>275</v>
      </c>
      <c r="F1" t="s">
        <v>230</v>
      </c>
    </row>
    <row r="2" spans="1:4" ht="12.75">
      <c r="A2" t="s">
        <v>276</v>
      </c>
      <c r="D2" t="s">
        <v>277</v>
      </c>
    </row>
    <row r="3" spans="1:6" ht="12.75">
      <c r="A3" t="s">
        <v>278</v>
      </c>
      <c r="D3">
        <v>1414.5</v>
      </c>
      <c r="F3">
        <v>1792.9</v>
      </c>
    </row>
    <row r="4" spans="1:6" ht="12.75">
      <c r="A4" t="s">
        <v>279</v>
      </c>
      <c r="D4">
        <v>302.5</v>
      </c>
      <c r="F4">
        <v>302.5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2013-12-02T12:41:22Z</cp:lastPrinted>
  <dcterms:created xsi:type="dcterms:W3CDTF">1996-10-08T23:32:33Z</dcterms:created>
  <dcterms:modified xsi:type="dcterms:W3CDTF">2014-01-09T09:56:16Z</dcterms:modified>
  <cp:category/>
  <cp:version/>
  <cp:contentType/>
  <cp:contentStatus/>
</cp:coreProperties>
</file>