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6"/>
  </bookViews>
  <sheets>
    <sheet name="1 пр" sheetId="1" r:id="rId1"/>
    <sheet name="2 пр" sheetId="2" r:id="rId2"/>
    <sheet name="3 пр" sheetId="3" r:id="rId3"/>
    <sheet name="4 пр" sheetId="4" r:id="rId4"/>
    <sheet name="5 пр" sheetId="5" r:id="rId5"/>
    <sheet name="6 пр" sheetId="6" r:id="rId6"/>
    <sheet name="7 пр" sheetId="7" r:id="rId7"/>
    <sheet name="бюджетная роспись" sheetId="8" r:id="rId8"/>
  </sheets>
  <definedNames>
    <definedName name="_xlnm.Print_Area" localSheetId="0">'1 пр'!$A$1:$D$108</definedName>
  </definedNames>
  <calcPr fullCalcOnLoad="1"/>
</workbook>
</file>

<file path=xl/sharedStrings.xml><?xml version="1.0" encoding="utf-8"?>
<sst xmlns="http://schemas.openxmlformats.org/spreadsheetml/2006/main" count="1353" uniqueCount="598">
  <si>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</si>
  <si>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</si>
  <si>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</si>
  <si>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</si>
  <si>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</si>
  <si>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</si>
  <si>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000 1 11 05030 00 0000 120</t>
  </si>
  <si>
    <t>9970000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</si>
  <si>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</si>
  <si>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000 1 11 05035 10 0000 120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</si>
  <si>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</si>
  <si>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</si>
  <si>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</si>
  <si>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</si>
  <si>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</si>
  <si>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>261 99 00</t>
  </si>
  <si>
    <t xml:space="preserve"> 000 2 02 01000 00 0000 151</t>
  </si>
  <si>
    <t>Дотации на выравнивание бюджетной обеспеченности</t>
  </si>
  <si>
    <t xml:space="preserve"> 000 2 02 01001 00 0000 151</t>
  </si>
  <si>
    <t>Дотации бюджетам поселений на выравнивание бюджетной обеспеченности</t>
  </si>
  <si>
    <t xml:space="preserve"> 000 2 02 01001 10 0000 151</t>
  </si>
  <si>
    <t>Дотации бюджетам на поддержку мер по обеспечению сбалансированности бюджетов</t>
  </si>
  <si>
    <t xml:space="preserve"> 000 2 02 01003 00 0000 151</t>
  </si>
  <si>
    <t>Дотации бюджетам поселений на поддержку мер по обеспечению сбалансированности бюджетов</t>
  </si>
  <si>
    <t xml:space="preserve"> 000 2 02 01003 10 0000 151</t>
  </si>
  <si>
    <t>Субсидии бюджетам субъектов Российской Федерации и муниципальных образований (межбюджетные субсидии)</t>
  </si>
  <si>
    <t xml:space="preserve"> 000 2 02 02000 00 0000 151</t>
  </si>
  <si>
    <t>Прочие субсидии</t>
  </si>
  <si>
    <t xml:space="preserve"> 000 2 02 02999 00 0000 151</t>
  </si>
  <si>
    <t>Субвенции бюджетам субъектов Российской Федерации и муниципальных образований</t>
  </si>
  <si>
    <t xml:space="preserve"> 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</si>
  <si>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</si>
  <si>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000 103 02230 01 0000 110</t>
  </si>
  <si>
    <t>000 103 02240 01 0000 110</t>
  </si>
  <si>
    <t>000 103 02250 01 0000 110</t>
  </si>
  <si>
    <t>Доходы от уплаты акцизов на дизельное топливо,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</si>
  <si>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моторные масла эля дизельных и (или) карбюраторных (инжекторных)двигателей,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</si>
  <si>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</si>
  <si>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</si>
  <si>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 топливо,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</si>
  <si>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000 103 02000 01 0000 110</t>
  </si>
  <si>
    <t>Субсидии  на обеспечений мероприятий по капитальному ремонту многоквартирных  домов за счет средств областного бюджета</t>
  </si>
  <si>
    <t>Субсидии  на обеспечений мероприятий по капитальному ремонту многоквартирных  домов за счет средств бюджетов поселений</t>
  </si>
  <si>
    <t>Поддержка жилищного хозяйства</t>
  </si>
  <si>
    <t>Мероприятия в области жилищного хозяйства</t>
  </si>
  <si>
    <t>0980000</t>
  </si>
  <si>
    <t>0980101</t>
  </si>
  <si>
    <t>0980201</t>
  </si>
  <si>
    <t>Прочие безвозмездные поступления в бюджеты поселений от бюджетов муниципальных районов</t>
  </si>
  <si>
    <t xml:space="preserve"> 000 2 02 09054 10 0000 151</t>
  </si>
  <si>
    <t>Доходы бюджета - ИТОГО</t>
  </si>
  <si>
    <t xml:space="preserve"> 000 8 50 00000 00 0000 000</t>
  </si>
  <si>
    <t xml:space="preserve"> 000 1 05 01000 00 0000 000</t>
  </si>
  <si>
    <t>000 117 05050 10 0000 180</t>
  </si>
  <si>
    <t>Доходы от продажи земельных участков</t>
  </si>
  <si>
    <t>000 2 02 03999 10 0000 151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</si>
  <si>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</si>
  <si>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</si>
  <si>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</si>
  <si>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экономика</t>
  </si>
  <si>
    <t>Жилищно-коммунальное хозяйство</t>
  </si>
  <si>
    <t>5210600</t>
  </si>
  <si>
    <t>Межбюджетные трансферты,передаваемые бюджету района из бюджета Поселения на осуществление части полномочий по решению вопросов местного значения</t>
  </si>
  <si>
    <t>540</t>
  </si>
  <si>
    <t>Прочие межбюджетные трансферты общего характера</t>
  </si>
  <si>
    <t>Межбюджетные трансферты,передаваемые бюджету Района из бюджета Поселения на осуществление части полномочий по решению вопросов местного значения</t>
  </si>
  <si>
    <t>Перечисления другим бюджетам бюджетной системы Российской Федерации</t>
  </si>
  <si>
    <t>5201501</t>
  </si>
  <si>
    <t>Мероприятия в области социальной политики (почетные жители района)</t>
  </si>
  <si>
    <t>Мероприятия в области социальной политики (почетные жители МО "Евпраксинский сельсовет")</t>
  </si>
  <si>
    <t>Мероприятия в области социальной политики (почетные жители поселения)</t>
  </si>
  <si>
    <t>Резервные фонды</t>
  </si>
  <si>
    <t>Обеспечение пожарной безопасности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</si>
  <si>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</si>
  <si>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000 202 04999 10 0000 151</t>
  </si>
  <si>
    <t>490 01  01</t>
  </si>
  <si>
    <t>490 01 01</t>
  </si>
  <si>
    <t>Субвенция для осуществления полномочий по составлению протоколов</t>
  </si>
  <si>
    <t>Мероприятия в области коммунального хозяйства</t>
  </si>
  <si>
    <t>Содержание автомобильных дорог</t>
  </si>
  <si>
    <t>Содержание мест захоронения</t>
  </si>
  <si>
    <t>Социальная политика</t>
  </si>
  <si>
    <t>Приложение №1</t>
  </si>
  <si>
    <t xml:space="preserve">к Решению Совета МО "Евпраксинский </t>
  </si>
  <si>
    <t>сельсовет" "О Бюджете Муниципального</t>
  </si>
  <si>
    <t>образования "Евпраксинский сельсовет"</t>
  </si>
  <si>
    <t>Приложение №3</t>
  </si>
  <si>
    <t>Перечисления из бюджета поселения (в бюджет поселения) для осуществления возврата (зачета) излишне уплаченных или излишне взысканых сумм налога, налоговых сборов</t>
  </si>
  <si>
    <t>117 01050 10 0000 180</t>
  </si>
  <si>
    <t>Невыясненные поступления, зачисляемые в бюджеты поселений</t>
  </si>
  <si>
    <t>Прочие субсидии  бюджетам поселений</t>
  </si>
  <si>
    <t>Приложение №5</t>
  </si>
  <si>
    <t>Приложение №6</t>
  </si>
  <si>
    <t>Жилищное хозяйство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</si>
  <si>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</si>
  <si>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</si>
  <si>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</si>
  <si>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Государственная программа "Развитие дорожного хозяйства Астраханской области на 2012-2016гг и на перспективу до 2020года"</t>
  </si>
  <si>
    <t>Муниципальная программа "Устойчивое развитие сельских территорий Приволжского района Астраханской области на 2014-2017годы и на период до 2020года"</t>
  </si>
  <si>
    <t>7954500</t>
  </si>
  <si>
    <t xml:space="preserve">Целевая программа "Социальное развитие сел на территории Приволжского района Астраханской области на 2013-2016гг" </t>
  </si>
  <si>
    <t>Единый сельскохозяйственный налог (за налоговые периоды, истекшие до 1 января 2011 года)</t>
  </si>
  <si>
    <t>Прочие расходы</t>
  </si>
  <si>
    <t>Мероприятия в области строительства, архитектуры и градостроительства</t>
  </si>
  <si>
    <t>000 1 08 04020 01 0000 110</t>
  </si>
  <si>
    <t>000 1 08 04020 01 4000 110</t>
  </si>
  <si>
    <t>Национальная оборона</t>
  </si>
  <si>
    <t>Национальная безопасность и правоохранительная деятельность</t>
  </si>
  <si>
    <t>ДОХОДЫ</t>
  </si>
  <si>
    <t>I</t>
  </si>
  <si>
    <t>1 11 05013 10 0000 120</t>
  </si>
  <si>
    <t>Прочие доходы от оказания платных услуг получателями средств бюджетами поселений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</si>
  <si>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</si>
  <si>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</si>
  <si>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</si>
  <si>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</si>
  <si>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1 13 02995 10 0000 130</t>
  </si>
  <si>
    <t>1 14 02050 10 0000 410</t>
  </si>
  <si>
    <t>1 14 02050 10 0000 440</t>
  </si>
  <si>
    <t>1 14 02053 10 0000 410</t>
  </si>
  <si>
    <t>1 14 06025 10 0000 430</t>
  </si>
  <si>
    <t>1 14 06013 10 0000 430</t>
  </si>
  <si>
    <t>Возврат остатков субсидий и субвенций прошлых лет</t>
  </si>
  <si>
    <t>Уличное освещение</t>
  </si>
  <si>
    <t>Наименование кодов поступлений</t>
  </si>
  <si>
    <t>Администрация МО «Евпраксинский сельсовет»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</si>
  <si>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</si>
  <si>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</si>
  <si>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1 08 04020 01 1000 110</t>
  </si>
  <si>
    <t>1 08 04020 01 4000 110</t>
  </si>
  <si>
    <t>1 11 05025 10 0000 120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</si>
  <si>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</si>
  <si>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</si>
  <si>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</si>
  <si>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</si>
  <si>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</si>
  <si>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О00  117 01050 10 0000 180</t>
  </si>
  <si>
    <t xml:space="preserve"> 000 208 05000 10 0000 180</t>
  </si>
  <si>
    <t xml:space="preserve">208 05000 10 0000 151 </t>
  </si>
  <si>
    <t xml:space="preserve"> 000 2 02 03015 10 0000 151</t>
  </si>
  <si>
    <t>Дорожное хозяйство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</si>
  <si>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</si>
  <si>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</si>
  <si>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</si>
  <si>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202  01001 10 0000 151</t>
  </si>
  <si>
    <t>Дотации на выравнивание уровня бюджетной обеспеченности</t>
  </si>
  <si>
    <t>202 01003  10 0000 151</t>
  </si>
  <si>
    <t>Субсидии бюджетам поселений на обеспечение мероприятий по капитальному ремонту многоквартирных домов за счёт средств поступивших от государственных корпораций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</si>
  <si>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счёт средств бюджетов</t>
  </si>
  <si>
    <t>202 03001  10 0000 151</t>
  </si>
  <si>
    <t>Прочие безвозмездные поступления в бюджеты поселений от бюджетов субъектов Российской Федерации</t>
  </si>
  <si>
    <t>202 03015 10 0000 151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</si>
  <si>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</si>
  <si>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202 03999 10 0000 151</t>
  </si>
  <si>
    <t>630</t>
  </si>
  <si>
    <t>Субсидии на обеспечений мероприятий по капитальному ремонту многоквартирных  домов за счет средств поступивших от государственных корпораций фонд содействия реформированию жилищно-коммунального хозяйства</t>
  </si>
  <si>
    <t xml:space="preserve"> Субвенция бюджетам  на осуществление полномочий по составлению протоколов об административн. правонарушен.</t>
  </si>
  <si>
    <t>202 04999 10 0000151</t>
  </si>
  <si>
    <t xml:space="preserve">сельсовет" "О бюджете муниципального  </t>
  </si>
  <si>
    <t>III</t>
  </si>
  <si>
    <t>Бюджетные кредиты (ссуды), полученные из вышестоящего бюджета</t>
  </si>
  <si>
    <t>Кредиты в текущем году для покрытия временного кассового разрыва</t>
  </si>
  <si>
    <t>Итого по разделу  III</t>
  </si>
  <si>
    <t xml:space="preserve">Структура муниципального долга муниципального образования «Евпраксинский  сельсовет» на 2014год </t>
  </si>
  <si>
    <t>Ожидаемая величина муниципального долга на 01.01.2014г.</t>
  </si>
  <si>
    <t>на 2014год</t>
  </si>
  <si>
    <t xml:space="preserve">образования "Евпраксинский сельсовет" </t>
  </si>
  <si>
    <t>Объем привлечения в 2014году</t>
  </si>
  <si>
    <t>Объем погашения в 2014 г</t>
  </si>
  <si>
    <t>Планируемая величина муниципального долга на 01.01.2015г.</t>
  </si>
  <si>
    <t xml:space="preserve">ЦП "Социальное развитие сел на территории Приволжского района Астраханской области на 2013-2016гг" </t>
  </si>
  <si>
    <t>Целевая программа "Социальное развитие сел МО "Евпраксинский сельсовет"</t>
  </si>
  <si>
    <t>2 02 09024 10 0000 151</t>
  </si>
  <si>
    <t>202 09054  10 0000 151</t>
  </si>
  <si>
    <t>302 01050 10 0000 130</t>
  </si>
  <si>
    <t>Доходы от продажи услуг, оказываемых муниципальными учреждениями</t>
  </si>
  <si>
    <t>303 99050 10 0000 180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</si>
  <si>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</si>
  <si>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СМЕТА</t>
  </si>
  <si>
    <t>Наименование</t>
  </si>
  <si>
    <t>сумма</t>
  </si>
  <si>
    <t>Доходы местного бюджета</t>
  </si>
  <si>
    <t>Расходы всего</t>
  </si>
  <si>
    <t>в том числе:</t>
  </si>
  <si>
    <t>098 02 02</t>
  </si>
  <si>
    <t>Расходы, связанные с ликвидацией чрезвычайных ситуаций</t>
  </si>
  <si>
    <t>Приложение №2</t>
  </si>
  <si>
    <t xml:space="preserve">   Код бюджетной классификации Российской Федерации</t>
  </si>
  <si>
    <t>202 04029 10 0000 151</t>
  </si>
  <si>
    <t xml:space="preserve">Развитие сельского хозяйства в Приволжском районе </t>
  </si>
  <si>
    <t>7953500</t>
  </si>
  <si>
    <t>Межбюджетные трансферты, передаваемые бюджетам поселений на реализацию мероприятий, направленных на снижение напряженности на рынке труда</t>
  </si>
  <si>
    <t>Межбюджетные трансферты, передаваемые бюджетам поселений  на реализацию мроприятий, направленных на снижение напряженности на рынке труда</t>
  </si>
  <si>
    <t>000 202 04029 10 0000 151</t>
  </si>
  <si>
    <t>600 05 00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</si>
  <si>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</si>
  <si>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Приложение №7</t>
  </si>
  <si>
    <t>Всего расходов</t>
  </si>
  <si>
    <t>Муниципальная пенсия</t>
  </si>
  <si>
    <t>Социальные пособия, выплачивае-мые организациями сектора гос.управления</t>
  </si>
  <si>
    <t>Приложение № 4</t>
  </si>
  <si>
    <t>Иные закупки товаров, работ и услуг для обеспечения государственных (муниципальных) нужд</t>
  </si>
  <si>
    <t>Мероприятия по исполнению наказов избирателей депутатам Думы АО в 2014году</t>
  </si>
  <si>
    <t>Кредиты на покрытие временного кассового разрыва</t>
  </si>
  <si>
    <t>000  1 06 02000 02 0000 110</t>
  </si>
  <si>
    <t xml:space="preserve">Налог на имущество организаций                  </t>
  </si>
  <si>
    <t>000  1 06 02010 02 0000 110</t>
  </si>
  <si>
    <t>000  1 06 02020 02 0000 110</t>
  </si>
  <si>
    <t>240</t>
  </si>
  <si>
    <t>000  1 08 00000 00 0000 000</t>
  </si>
  <si>
    <t xml:space="preserve">ГОСУДАРСТВЕННАЯ ПОШЛИНА                        </t>
  </si>
  <si>
    <t>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</si>
  <si>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</si>
  <si>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</si>
  <si>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</si>
  <si>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000  1 09 00000 00 0000 000</t>
  </si>
  <si>
    <t>Наименование показателя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</si>
  <si>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</si>
  <si>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</si>
  <si>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</si>
  <si>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 90  00  00  00  00  0000  000</t>
  </si>
  <si>
    <t xml:space="preserve"> 01  00  00  00  00  0000  000</t>
  </si>
  <si>
    <t xml:space="preserve"> 01  02  00  00  00  0000  000</t>
  </si>
  <si>
    <t xml:space="preserve"> 01  03  00  00  00  0000  000</t>
  </si>
  <si>
    <t xml:space="preserve"> 01  03  01  00  00  0000  000</t>
  </si>
  <si>
    <t xml:space="preserve"> 01  03  01  00  00  0000  700</t>
  </si>
  <si>
    <t xml:space="preserve"> 01  03  01  00  10  0000  710</t>
  </si>
  <si>
    <t xml:space="preserve"> 01  03  01  00  00  0000  800</t>
  </si>
  <si>
    <t xml:space="preserve"> 01  03  01  00  10  0000  810</t>
  </si>
  <si>
    <t xml:space="preserve"> 01  00  00  00  00  0000  00А</t>
  </si>
  <si>
    <t xml:space="preserve"> 01  05  00  00  00  0000  000</t>
  </si>
  <si>
    <t xml:space="preserve"> 01  05  00  00  00  0000  500</t>
  </si>
  <si>
    <t xml:space="preserve"> 01  05  02  00  00  0000  500</t>
  </si>
  <si>
    <t xml:space="preserve"> 01  05  02  01  00  0000  510</t>
  </si>
  <si>
    <t xml:space="preserve"> 01  05  02  01  10  0000  510</t>
  </si>
  <si>
    <t xml:space="preserve"> 01  05  00  00  00  0000  600</t>
  </si>
  <si>
    <t xml:space="preserve"> 01  05  02  00  00  0000  600</t>
  </si>
  <si>
    <t xml:space="preserve"> 01  05  02  01  10  0000  610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</si>
  <si>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</si>
  <si>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</si>
  <si>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 01  02  00  00  00  0000  700</t>
  </si>
  <si>
    <t xml:space="preserve"> 01  02  00  00  10  0000  710</t>
  </si>
  <si>
    <t>2014 год</t>
  </si>
  <si>
    <t xml:space="preserve">ИСТОЧНИКИ ВНУТРЕННЕГО ФИНАНСИРОВАНИЯ ДЕФИЦИТА БЮДЖЕТА МУНИЦИПАЛЬНОГО ОБРАЗОВАНИЯ </t>
  </si>
  <si>
    <t>"ЕВПРАКСИНСКИЙ СЕЛЬСОВЕТ"  НА 2014год</t>
  </si>
  <si>
    <t>образования "Евпраксинский сельсовет" на 2014год"</t>
  </si>
  <si>
    <t>сельсовет"  "О Бюджете Муниципального</t>
  </si>
  <si>
    <t>Программа внутренних муниципальных заимствований муниципального образования «Евпраксинский сельсовет»» на 2014 год</t>
  </si>
  <si>
    <t>0500</t>
  </si>
  <si>
    <t>0300</t>
  </si>
  <si>
    <t>0400</t>
  </si>
  <si>
    <t>0800</t>
  </si>
  <si>
    <t>Прочие субсидии бюджетам поселений (строительство (реконструкция) автомобильных дорог общего пользования местного значения населенных пунктов Астраханской области)</t>
  </si>
  <si>
    <t>Прочие субсидии бюджетам поселений (ремонт (капитальный ремонт) автомобильных дорог общего пользования местного значения населенных пунктов Астраханской области)</t>
  </si>
  <si>
    <t>Прочие субсидии бюджетам поселений (капитальный ремонт дворовых территорий многоквартирных домов, проездов к дворовым территориям многоквартирных домов населенных пунктов Астраханской области)</t>
  </si>
  <si>
    <t xml:space="preserve"> 000 2 02 02999 10 0001 151</t>
  </si>
  <si>
    <t xml:space="preserve"> 000 2 02 02999 10 0002 151</t>
  </si>
  <si>
    <t xml:space="preserve"> 000 2 02 02999 10 0003 151</t>
  </si>
  <si>
    <t xml:space="preserve"> 000 2 02 02999 10 0004 151</t>
  </si>
  <si>
    <t>202 02999 10 0001 151</t>
  </si>
  <si>
    <t>202 02999 10 0002 151</t>
  </si>
  <si>
    <t>202 02999 10 0003 151</t>
  </si>
  <si>
    <t>202 02999 10 0004 151</t>
  </si>
  <si>
    <t>Прочие субсидии бюджетам поселений (проектирование и строительство (реконструкция) автомобильных дорог общего пользования и искусственных сооружений на них, направленных на прирост количества сельских населенных пунктов, обеспеченных постоянной связью с сетью дорог общего пользования по дорогам с твердым покрытием)</t>
  </si>
  <si>
    <r>
      <t>"__</t>
    </r>
    <r>
      <rPr>
        <u val="single"/>
        <sz val="14"/>
        <rFont val="Times New Roman"/>
        <family val="1"/>
      </rPr>
      <t>19</t>
    </r>
    <r>
      <rPr>
        <sz val="14"/>
        <rFont val="Times New Roman"/>
        <family val="1"/>
      </rPr>
      <t>__" ____</t>
    </r>
    <r>
      <rPr>
        <u val="single"/>
        <sz val="14"/>
        <rFont val="Times New Roman"/>
        <family val="1"/>
      </rPr>
      <t>12</t>
    </r>
    <r>
      <rPr>
        <sz val="14"/>
        <rFont val="Times New Roman"/>
        <family val="1"/>
      </rPr>
      <t>_______ 2013г  № __</t>
    </r>
    <r>
      <rPr>
        <u val="single"/>
        <sz val="14"/>
        <rFont val="Times New Roman"/>
        <family val="1"/>
      </rPr>
      <t>40</t>
    </r>
    <r>
      <rPr>
        <sz val="14"/>
        <rFont val="Times New Roman"/>
        <family val="1"/>
      </rPr>
      <t>___</t>
    </r>
  </si>
  <si>
    <r>
      <t>"19  "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 xml:space="preserve">  12  </t>
    </r>
    <r>
      <rPr>
        <sz val="10"/>
        <rFont val="Arial"/>
        <family val="0"/>
      </rPr>
      <t xml:space="preserve"> 2013г. №_</t>
    </r>
    <r>
      <rPr>
        <u val="single"/>
        <sz val="10"/>
        <rFont val="Arial"/>
        <family val="2"/>
      </rPr>
      <t>40</t>
    </r>
    <r>
      <rPr>
        <sz val="10"/>
        <rFont val="Arial"/>
        <family val="0"/>
      </rPr>
      <t>__</t>
    </r>
  </si>
  <si>
    <r>
      <t>"  _19_"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 _12__  </t>
    </r>
    <r>
      <rPr>
        <sz val="8"/>
        <rFont val="Times New Roman"/>
        <family val="1"/>
      </rPr>
      <t xml:space="preserve"> 2013г. №_</t>
    </r>
    <r>
      <rPr>
        <u val="single"/>
        <sz val="8"/>
        <rFont val="Times New Roman"/>
        <family val="1"/>
      </rPr>
      <t>40</t>
    </r>
  </si>
  <si>
    <r>
      <t>" 19 "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_12__   </t>
    </r>
    <r>
      <rPr>
        <sz val="13"/>
        <rFont val="Times New Roman"/>
        <family val="1"/>
      </rPr>
      <t xml:space="preserve"> 2013г. № </t>
    </r>
    <r>
      <rPr>
        <u val="single"/>
        <sz val="13"/>
        <rFont val="Times New Roman"/>
        <family val="1"/>
      </rPr>
      <t>40</t>
    </r>
    <r>
      <rPr>
        <sz val="13"/>
        <rFont val="Times New Roman"/>
        <family val="1"/>
      </rPr>
      <t>_</t>
    </r>
  </si>
  <si>
    <t>000  1 13 00000 00 0000 000</t>
  </si>
  <si>
    <t>000  1 13 01000 00 0000 130</t>
  </si>
  <si>
    <t xml:space="preserve">Доходы от оказания платных услуг (работ)       </t>
  </si>
  <si>
    <t>000  1 13 01990 00 0000 130</t>
  </si>
  <si>
    <t>Прочие доходы от оказания платных услуг (работ)</t>
  </si>
  <si>
    <t>000  1 13 01995 10 0000 130</t>
  </si>
  <si>
    <t>000  1 13 02000 00 0000 130</t>
  </si>
  <si>
    <t xml:space="preserve">Доходы от компенсации затрат государства       </t>
  </si>
  <si>
    <t>000  1 13 02065 10 0000 130</t>
  </si>
  <si>
    <t>000  1 13 02995 10 0000 130</t>
  </si>
  <si>
    <t>000  1 14 00000 00 0000 000</t>
  </si>
  <si>
    <t>520 15 00</t>
  </si>
  <si>
    <t>000  1 14 02050 10 0000 410</t>
  </si>
  <si>
    <t>000  1 14 02052 10 0000 410</t>
  </si>
  <si>
    <t>000  1 14 02053 10 0000 410</t>
  </si>
  <si>
    <t>Мероприятия по исполнению наказов избирателей депутатам Думы АО на 2012год</t>
  </si>
  <si>
    <t>000  1 14 06000 00 0000 430</t>
  </si>
  <si>
    <t>000  1 14 06013 10 0000 430</t>
  </si>
  <si>
    <t>000  1 14 06025 10 0000 430</t>
  </si>
  <si>
    <t>0980200</t>
  </si>
  <si>
    <t>000  1 16 30015 01 0000 140</t>
  </si>
  <si>
    <t>Средства, передаваемые из бюджета Астраханской области муниципальным образованиям на проведение противопаводковых мероприятий</t>
  </si>
  <si>
    <t>000  1 17 00000 00 0000 000</t>
  </si>
  <si>
    <t xml:space="preserve">ПРОЧИЕ НЕНАЛОГОВЫЕ ДОХОДЫ                      </t>
  </si>
  <si>
    <t>Код источника финансирования по КИВФ, КИВнФ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</si>
  <si>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</si>
  <si>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</si>
  <si>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</si>
  <si>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</si>
  <si>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</si>
  <si>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</si>
  <si>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</si>
  <si>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</si>
  <si>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01  05  02  01  00  0000  610</t>
  </si>
  <si>
    <t>Уменьшение прочих остатков денежных средств бюджетов поселений</t>
  </si>
  <si>
    <t xml:space="preserve">Перечень кодов бюджетной классификации,администрируемых администрацией  муниципального образования «Евпраксинский сельсовет» на 2014 год </t>
  </si>
  <si>
    <t xml:space="preserve">Прочие закупки товаров, работ, услуг для обеспечения государственных (муниципальных) нужд 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</si>
  <si>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</si>
  <si>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НК РФ</t>
  </si>
  <si>
    <t>1403</t>
  </si>
  <si>
    <t xml:space="preserve">997 00 00 </t>
  </si>
  <si>
    <t>Налог на имущество организаций по имуществу,  не входящую в единую систему газоснабжения</t>
  </si>
  <si>
    <t>Налог на  имущество  организаций  по  имуществу, входящему в единую систему газоснабжения</t>
  </si>
  <si>
    <t>ЗАДОЛЖЕННОСТЬ  И   ПЕРЕРАСЧЕТЫ   ПО   ОТМЕНЕННЫМ НАЛОГАМ, СБОРАМ И ИНЫМ ОБЯЗАТЕЛЬНЫМ ПЛАТЕЖАМ</t>
  </si>
  <si>
    <t>000 109 04053 10 0000 110</t>
  </si>
  <si>
    <t>Земельный налог  (по  обязательствам,  возникшим до 1января 2006года), мобилизуемый на территориях поселений</t>
  </si>
  <si>
    <t xml:space="preserve"> 000 1 11 05013 10 0000 120</t>
  </si>
  <si>
    <t>ДОХОДЫ  ОТ  ОКАЗАНИЯ  ПЛАТНЫХ  УСЛУГ  (РАБОТ)  И КОМПЕНСАЦИИ ЗАТРАТ ГОСУДАРСТВА</t>
  </si>
  <si>
    <t>Прочие доходы от оказания платных услуг  (работ) получателями средств бюджетами поселений</t>
  </si>
  <si>
    <t>Прочие доходы  от  компенсации  затрат  бюджетов поселений</t>
  </si>
  <si>
    <t>9995118</t>
  </si>
  <si>
    <t>999 51 18</t>
  </si>
  <si>
    <t>Доходы,   поступающие   в   порядке   возмещения расходов, понесенных в связи с эксплуатацией имущества поселений</t>
  </si>
  <si>
    <t>ДОХОДЫ ОТ ПРОДАЖИ МАТЕРИАЛЬНЫХ И  НЕМАТЕРИАЛЬНЫХ АКТИВОВ</t>
  </si>
  <si>
    <t>Доходы от реализации имущества, 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</si>
  <si>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5201600</t>
  </si>
  <si>
    <t>Социальное обеспечение населения</t>
  </si>
  <si>
    <t>Пенсионное обеспечение</t>
  </si>
  <si>
    <t>Доходы от реализации имущества,  находящегося 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</si>
  <si>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 имущества,  находящегося 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</si>
  <si>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</si>
  <si>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от    продажи    земельных    участков, государственная собственность которых не разграничена и которые расположены в границах поселений</t>
  </si>
  <si>
    <t>Доходы   от    продажи    земельных    участков, находящихся в собственности поселений(за исключением земельных участков бюджетных и автономных учреждений)</t>
  </si>
  <si>
    <t>Денежные взыскания (штрафы) за правонарушения  в области дорожного движения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</si>
  <si>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поселений</t>
  </si>
  <si>
    <t>Иные межбюджетные трансферты</t>
  </si>
  <si>
    <t xml:space="preserve">Иные межбюджетные трансферты, передаваемые из бюдждета поселения  бюджету района на осуществление части отдельных полномочий по вопросам местного значения поселения </t>
  </si>
  <si>
    <t>Невыясненные поступления, зачисляемые  в бюджеты поселений</t>
  </si>
  <si>
    <t>Прочие  неналоговые доходы бюджетов поселений</t>
  </si>
  <si>
    <t>Прочие мероприятия по благоустройству сельских поселений</t>
  </si>
  <si>
    <t>Контрольно-счетный орган</t>
  </si>
  <si>
    <t xml:space="preserve">219 05000 10 0000 151 </t>
  </si>
  <si>
    <t>привлечение</t>
  </si>
  <si>
    <t>погашение</t>
  </si>
  <si>
    <t>Код раздела</t>
  </si>
  <si>
    <t>Код подраздела</t>
  </si>
  <si>
    <t>Код целевой статьи расходов</t>
  </si>
  <si>
    <t>Код вида расходов</t>
  </si>
  <si>
    <t>ВСЕГО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</si>
  <si>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</si>
  <si>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</si>
  <si>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</si>
  <si>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</si>
  <si>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</si>
  <si>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</si>
  <si>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</si>
  <si>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</si>
  <si>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002 04 00</t>
  </si>
  <si>
    <t>013</t>
  </si>
  <si>
    <t>0106</t>
  </si>
  <si>
    <t>ОЦП "Реформирование бюджетного процесса"</t>
  </si>
  <si>
    <t>522 98 09</t>
  </si>
  <si>
    <t xml:space="preserve">  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</si>
  <si>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</si>
  <si>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</si>
  <si>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</si>
  <si>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</si>
  <si>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функций органов местного самоуправления, связанных с общегосударственным управлением</t>
  </si>
  <si>
    <t>092 99 00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</si>
  <si>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</si>
  <si>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</si>
  <si>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</si>
  <si>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</si>
  <si>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</si>
  <si>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</si>
  <si>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Общеэкономические вопросы</t>
  </si>
  <si>
    <t>0401</t>
  </si>
  <si>
    <t>0405</t>
  </si>
  <si>
    <t>Другие вопросы в области национальной экономики</t>
  </si>
  <si>
    <t>0412</t>
  </si>
  <si>
    <t>338 00 00</t>
  </si>
  <si>
    <t xml:space="preserve">Муниципальная целевая программа" Развитие дорожного хозяйства Приволжского района на 2012-2016гг" (средства поселения) </t>
  </si>
  <si>
    <t>Муниципальные гарантии, предоставленные предприятиям и организациям муниципального образования "Евпраксинский сельсовет" для обеспечения исполнения их обязательств перед третьими лицами</t>
  </si>
  <si>
    <t>05</t>
  </si>
  <si>
    <t>0503</t>
  </si>
  <si>
    <t>910</t>
  </si>
  <si>
    <t>Культура, кинематография и средства массовой информации</t>
  </si>
  <si>
    <t>08</t>
  </si>
  <si>
    <t>0801</t>
  </si>
  <si>
    <t>440 00 00</t>
  </si>
  <si>
    <t>440 99 00</t>
  </si>
  <si>
    <t>Физическая культура и спорт</t>
  </si>
  <si>
    <t>1003</t>
  </si>
  <si>
    <t>11</t>
  </si>
  <si>
    <t>Обеспечение мероприятий по капитальному ремонту многоквартирных домов за счет средств бюджетов</t>
  </si>
  <si>
    <t>098 02 01</t>
  </si>
  <si>
    <t>Иные субсидии</t>
  </si>
  <si>
    <t>018</t>
  </si>
  <si>
    <t xml:space="preserve">000 108 07175 01 0000 110 </t>
  </si>
  <si>
    <t>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</si>
  <si>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>Осуществление первичного воинского учета на территориях, где отсутствуют военные комиссариаты</t>
  </si>
  <si>
    <t>0111</t>
  </si>
  <si>
    <t>0113</t>
  </si>
  <si>
    <t>02</t>
  </si>
  <si>
    <t>Мобилизационная и вневойсковая подготовка</t>
  </si>
  <si>
    <t>0203</t>
  </si>
  <si>
    <t>Реализация функций органов местного самоуправления, связанных с проведением оплачиваемых общественных работ</t>
  </si>
  <si>
    <t>510 10 00</t>
  </si>
  <si>
    <t>0501</t>
  </si>
  <si>
    <t>14</t>
  </si>
  <si>
    <t>1101</t>
  </si>
  <si>
    <t>1001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</si>
  <si>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</si>
  <si>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</si>
  <si>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247 99 00</t>
  </si>
  <si>
    <t>0502</t>
  </si>
  <si>
    <t>Коммунальное хозяйство</t>
  </si>
  <si>
    <t>351 05 00</t>
  </si>
  <si>
    <t>Благоустройство</t>
  </si>
  <si>
    <t>600 01 00</t>
  </si>
  <si>
    <t>600 02 00</t>
  </si>
  <si>
    <t>600 04 00</t>
  </si>
  <si>
    <t>1000</t>
  </si>
  <si>
    <t>Физкультурно-оздоровительная работа</t>
  </si>
  <si>
    <t>512 00 00</t>
  </si>
  <si>
    <t xml:space="preserve">512 00 00 </t>
  </si>
  <si>
    <t>247 10 00</t>
  </si>
  <si>
    <t>Противопожарные мероприятия</t>
  </si>
  <si>
    <t>Вид доходов и вид источников внутреннего финансирования дефицита бюджета</t>
  </si>
  <si>
    <t xml:space="preserve">Код главного администратора доходов и источников внутреннего финансирования дефицита бюджета  </t>
  </si>
  <si>
    <t>Наименование кодов доходов бюджета и источников внутреннего финансирования  дефицита бюджета</t>
  </si>
  <si>
    <t>II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</si>
  <si>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нотариусов,занимающихся частной практикой , адвокатов,учредивщих адвокатские кабинеты и других лиц, занимающихся частной практикой в соответствии со статьей 227 НК РФ (сумма платежа,перерасчеты,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</si>
  <si>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в соответствии со статьей 228 НК РФ(сумма платежа,перерасчеты,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</si>
  <si>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</si>
  <si>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202 04012 10 0000 151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</si>
  <si>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</si>
  <si>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</si>
  <si>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</si>
  <si>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</si>
  <si>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500</t>
  </si>
  <si>
    <t>Межбюджетные трансферты</t>
  </si>
  <si>
    <t>Муниципальная целевая программа "Развитие сельского хозяйства в Приволжском районе в 2013-2015 годах"</t>
  </si>
  <si>
    <t>600</t>
  </si>
  <si>
    <t>Предоставление субсидий бюджетным, автономным учреждениям и иным некоммерческим организациям</t>
  </si>
  <si>
    <t>Дворцы и дома культуры, другие учреждения культуры и средств массовой информации</t>
  </si>
  <si>
    <t>300</t>
  </si>
  <si>
    <t>Социальное обеспечение и иные выплаты населению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</si>
  <si>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(почетные граждане)</t>
  </si>
  <si>
    <t>Физическая культура</t>
  </si>
  <si>
    <r>
      <t>"19  "</t>
    </r>
    <r>
      <rPr>
        <sz val="10"/>
        <rFont val="Arial"/>
        <family val="0"/>
      </rPr>
      <t xml:space="preserve"> _</t>
    </r>
    <r>
      <rPr>
        <b/>
        <u val="single"/>
        <sz val="10"/>
        <rFont val="Arial"/>
        <family val="2"/>
      </rPr>
      <t>12</t>
    </r>
    <r>
      <rPr>
        <sz val="10"/>
        <rFont val="Arial"/>
        <family val="0"/>
      </rPr>
      <t>_ 2013г. №___</t>
    </r>
  </si>
  <si>
    <t>Субвенции бюджетам поселений для осуществления полномочий по составлению протоколов</t>
  </si>
  <si>
    <t xml:space="preserve"> 000 2 02 03999 10 0000 151</t>
  </si>
  <si>
    <t xml:space="preserve">Прочие межбюджетные трансферты </t>
  </si>
  <si>
    <t xml:space="preserve"> 000 1 05 01010 00 0000 110</t>
  </si>
  <si>
    <t xml:space="preserve"> 000 1 05 01012 01 0000 110</t>
  </si>
  <si>
    <t xml:space="preserve"> 000 1 05 01020 00 0000 110</t>
  </si>
  <si>
    <t xml:space="preserve"> 000 1 05 01021 01 0000 110</t>
  </si>
  <si>
    <t xml:space="preserve"> 000 1 05 01022 01 0000 110</t>
  </si>
  <si>
    <t xml:space="preserve"> 000 1 05 03000 00 0000 110</t>
  </si>
  <si>
    <t xml:space="preserve"> 000 1 05 03010 01 0000 110</t>
  </si>
  <si>
    <t xml:space="preserve"> 000 1 05 03020 01 0000 110</t>
  </si>
  <si>
    <t>098 01 02</t>
  </si>
  <si>
    <t xml:space="preserve">000 219 05000 10 0000 151 </t>
  </si>
  <si>
    <t>Увеличение остатков средств бюджетов</t>
  </si>
  <si>
    <t>0409</t>
  </si>
  <si>
    <t>5221312</t>
  </si>
  <si>
    <t>7953400</t>
  </si>
  <si>
    <t>202 02088 10 0002 151</t>
  </si>
  <si>
    <t>202 02089 10 0002 151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</si>
  <si>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</si>
  <si>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</si>
  <si>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000 1 05 01011 01 000 110</t>
  </si>
  <si>
    <t>Увеличение прочих остатков денежных средств бюджетов поселений</t>
  </si>
  <si>
    <t xml:space="preserve"> 000 1 01 02030 01 0000 110</t>
  </si>
  <si>
    <t>Уменьшение остатков средств бюджетов</t>
  </si>
  <si>
    <t>Услуги в области сельского хозяйства</t>
  </si>
  <si>
    <t>Уменьшение прочих остатков средств бюджетов</t>
  </si>
  <si>
    <t>Утверждаю:</t>
  </si>
  <si>
    <t>Глава администрации</t>
  </si>
  <si>
    <t>МО "Евпраксинский сельсовет"</t>
  </si>
  <si>
    <t>________</t>
  </si>
  <si>
    <t>БЮДЖЕТНАЯ  РОСПИСЬ</t>
  </si>
  <si>
    <t>ГРБС</t>
  </si>
  <si>
    <t>Раздел, подраздел</t>
  </si>
  <si>
    <t>Целевая статья</t>
  </si>
  <si>
    <t>Вид расходов</t>
  </si>
  <si>
    <t>КОСГУ</t>
  </si>
  <si>
    <t>7951700</t>
  </si>
  <si>
    <t>Прочие расходы (Уплата прочих налогов, сборов и иных платежей)</t>
  </si>
  <si>
    <t>000 103 02260 01 0000 110</t>
  </si>
  <si>
    <t xml:space="preserve"> 000 1 06 01030 10 0000 110</t>
  </si>
  <si>
    <t>Прочие расходы (Уплата налога на имущество организаций и земельного налога)</t>
  </si>
  <si>
    <t>на 2014</t>
  </si>
  <si>
    <t>на 2014год"</t>
  </si>
  <si>
    <t xml:space="preserve"> Расходы бюджета муниципального образования "Евпраксинский сельсовет"  по разделам, подразделам, целевым статьям и видам расходов классификации расходов бюджета на 2014 год </t>
  </si>
  <si>
    <t>Сумма</t>
  </si>
  <si>
    <t>доходов и расходов резервного фонда бюджета муниципального образования "Евпраксинский сельсовет" на 2014 год</t>
  </si>
  <si>
    <t>Функционирование высшего должностного лица</t>
  </si>
  <si>
    <t>Заработная плата</t>
  </si>
  <si>
    <t>Начисления на заработную плату</t>
  </si>
  <si>
    <t xml:space="preserve">Центральный аппарат </t>
  </si>
  <si>
    <t xml:space="preserve">Контрольно-счетный орган </t>
  </si>
  <si>
    <t>Проведение выборов и референдумов</t>
  </si>
  <si>
    <t>Увеличение стоимости материальных запасов</t>
  </si>
  <si>
    <t>Резервные фонды органов местного самоуправления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</si>
  <si>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</si>
  <si>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</si>
  <si>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</si>
  <si>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</si>
  <si>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услуги</t>
  </si>
  <si>
    <t>Транспортные услуги</t>
  </si>
  <si>
    <t>Увеличение стоимости основных средств</t>
  </si>
  <si>
    <t>Муниципальная целевая программа "Развитие и внедрение информационных и коммуникационных технологий в деятельность муниципального образовапния "Евпраксинский сельсовет"</t>
  </si>
  <si>
    <t>Аренда имущества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</si>
  <si>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</si>
  <si>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Реализация функций, связанных с обеспечением национальной безопасности и правоохрани-тельной деятельности в части участия в профилактике терроризма-экстремизма</t>
  </si>
  <si>
    <t xml:space="preserve">Прочие услуги </t>
  </si>
  <si>
    <t>МЦП "Развитие сельского хозяйства в Приволжском районе в 2012-2013годах"</t>
  </si>
  <si>
    <t>Обеспечение мероприятий по переселению граждан из аварийного жилого фонда за счет средств фонда</t>
  </si>
  <si>
    <t>Обеспечение мероприятий по переселению граждан из аварийного жилого фонда за счет средств местного бюджета (средства района)</t>
  </si>
  <si>
    <t>Благоустройство (уличное освещение)</t>
  </si>
  <si>
    <t>Озеленение</t>
  </si>
  <si>
    <t>Культура,кинематография и средства массовой информации</t>
  </si>
  <si>
    <t>Субсидии бюджетным учреждениям на выполнение муниципального задания</t>
  </si>
  <si>
    <t>Пособия по социальной помощи населению</t>
  </si>
  <si>
    <t>0020300</t>
  </si>
  <si>
    <t>0020400</t>
  </si>
  <si>
    <t>0700500</t>
  </si>
  <si>
    <t>0107</t>
  </si>
  <si>
    <t>Субсидии бюджетным учреждениям на иные цели</t>
  </si>
  <si>
    <t>на 2014 год"</t>
  </si>
  <si>
    <t>Прочие поступления от денежных взысканий (штрафов) и иных сумм в возмещение ущерба</t>
  </si>
  <si>
    <t>000 1 16 90050 10 0000 140</t>
  </si>
  <si>
    <t>000 116 00000 00 0000 140</t>
  </si>
  <si>
    <t>тыс.руб.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</si>
  <si>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</si>
  <si>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</si>
  <si>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</si>
  <si>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</si>
  <si>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</si>
  <si>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Всего</t>
  </si>
  <si>
    <t>Уменьшение прочих остатков денежных средств бюджетов</t>
  </si>
  <si>
    <t>000 1 08 04020 01 1000 110</t>
  </si>
  <si>
    <t>Государственная пошлина за совершение нотариальных жействий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</si>
  <si>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 xml:space="preserve"> Наименование показателя</t>
  </si>
  <si>
    <t>Код</t>
  </si>
  <si>
    <t>стро-</t>
  </si>
  <si>
    <t>Код дохода по КД</t>
  </si>
  <si>
    <t>ки</t>
  </si>
  <si>
    <t>ВБ=10</t>
  </si>
  <si>
    <t xml:space="preserve"> НАЛОГОВЫЕ И НЕНАЛОГОВЫЕ ДОХОДЫ</t>
  </si>
  <si>
    <t>10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</si>
  <si>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</si>
  <si>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</si>
  <si>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</si>
  <si>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</si>
  <si>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</si>
  <si>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 xml:space="preserve"> 000 1 01 02020 01 0000 110</t>
  </si>
  <si>
    <t xml:space="preserve"> </t>
  </si>
  <si>
    <t xml:space="preserve">208 05000 10 0000 180 </t>
  </si>
  <si>
    <t>000 2 02 04012 10 0000 151</t>
  </si>
  <si>
    <t>Межбюджетные трансферты, передаваемые для компенсации дополнительных расходов</t>
  </si>
  <si>
    <t>Субсидии бюджетам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</t>
  </si>
  <si>
    <t>000 202 02088 10 0002 151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</si>
  <si>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</si>
  <si>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</si>
  <si>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Субвенции бюджетам на осуществлениеполномочий по составлению протоколов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</si>
  <si>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</si>
  <si>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</si>
  <si>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</si>
  <si>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</si>
  <si>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</si>
  <si>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</si>
  <si>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</si>
  <si>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 xml:space="preserve"> 000 1 06 00000 00 0000 000</t>
  </si>
  <si>
    <t>Налоги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</si>
  <si>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</si>
  <si>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</si>
  <si>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</si>
  <si>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</si>
  <si>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</si>
  <si>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</si>
  <si>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</si>
  <si>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000 1 06 06013 10 0000 110</t>
  </si>
  <si>
    <t>Государственная программа " Развитие дорожного хозяйства Астраханской области на 2012-2016гг и на перспективу до 2020года"</t>
  </si>
  <si>
    <t xml:space="preserve">ЦП Развитие дорожного хозяйства Астраханской области на 2012-2016гг"  </t>
  </si>
  <si>
    <t xml:space="preserve">Муниципальная целевая программа "Развитие дорожного хозяйства Астраханской области на 2012-2016гг" (средства поселения)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</si>
  <si>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</si>
  <si>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000 1 06 06020 00 0000 110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</si>
  <si>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</si>
  <si>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000 1 06 06023 10 0000 110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</si>
  <si>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</si>
  <si>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</si>
  <si>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0020100</t>
  </si>
  <si>
    <t>2199500</t>
  </si>
  <si>
    <t>219 95 00</t>
  </si>
  <si>
    <t>А.М.Мартынов</t>
  </si>
  <si>
    <r>
      <t xml:space="preserve">"19"  </t>
    </r>
    <r>
      <rPr>
        <sz val="10"/>
        <rFont val="Arial"/>
        <family val="2"/>
      </rPr>
      <t xml:space="preserve">   __</t>
    </r>
    <r>
      <rPr>
        <u val="single"/>
        <sz val="10"/>
        <rFont val="Arial"/>
        <family val="2"/>
      </rPr>
      <t>12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2013г. №_</t>
    </r>
    <r>
      <rPr>
        <u val="single"/>
        <sz val="10"/>
        <rFont val="Arial"/>
        <family val="2"/>
      </rPr>
      <t>40</t>
    </r>
    <r>
      <rPr>
        <sz val="10"/>
        <rFont val="Arial"/>
        <family val="2"/>
      </rPr>
      <t>__</t>
    </r>
  </si>
  <si>
    <r>
      <t>"_19__ "</t>
    </r>
    <r>
      <rPr>
        <sz val="11"/>
        <rFont val="Times New Roman"/>
        <family val="1"/>
      </rPr>
      <t xml:space="preserve">  </t>
    </r>
    <r>
      <rPr>
        <u val="single"/>
        <sz val="11"/>
        <rFont val="Times New Roman"/>
        <family val="1"/>
      </rPr>
      <t xml:space="preserve">  _12__  </t>
    </r>
    <r>
      <rPr>
        <sz val="11"/>
        <rFont val="Times New Roman"/>
        <family val="1"/>
      </rPr>
      <t xml:space="preserve"> 2013г. №_</t>
    </r>
    <r>
      <rPr>
        <u val="single"/>
        <sz val="11"/>
        <rFont val="Times New Roman"/>
        <family val="1"/>
      </rPr>
      <t>40</t>
    </r>
    <r>
      <rPr>
        <sz val="11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</si>
</sst>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_(* #,##0.000_);_(* \(#,##0.00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#,##0.0000"/>
    <numFmt numFmtId="186" formatCode="0.000"/>
    <numFmt numFmtId="187" formatCode="0.0000"/>
    <numFmt numFmtId="188" formatCode="#,##0.0"/>
    <numFmt numFmtId="189" formatCode="_(* #,##0.0000_);_(* \(#,##0.0000\);_(* &quot;-&quot;??_);_(@_)"/>
    <numFmt numFmtId="190" formatCode="_-* #,##0.000_р_._-;\-* #,##0.000_р_._-;_-* &quot;-&quot;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"/>
    <numFmt numFmtId="196" formatCode="#,##0.000000"/>
    <numFmt numFmtId="197" formatCode="0.00000"/>
  </numFmts>
  <fonts count="72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10"/>
      <name val="Times New Roman"/>
      <family val="1"/>
    </font>
    <font>
      <sz val="8"/>
      <color indexed="8"/>
      <name val="Arial Cyr"/>
      <family val="0"/>
    </font>
    <font>
      <u val="single"/>
      <sz val="11"/>
      <name val="Times New Roman"/>
      <family val="1"/>
    </font>
    <font>
      <sz val="14"/>
      <color indexed="8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.5"/>
      <name val="Arial"/>
      <family val="2"/>
    </font>
    <font>
      <sz val="14"/>
      <color indexed="10"/>
      <name val="Times New Roman"/>
      <family val="1"/>
    </font>
    <font>
      <u val="single"/>
      <sz val="8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Arial"/>
      <family val="2"/>
    </font>
    <font>
      <u val="single"/>
      <sz val="14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183" fontId="3" fillId="0" borderId="0" xfId="64" applyNumberFormat="1" applyFont="1" applyFill="1" applyAlignment="1" applyProtection="1">
      <alignment/>
      <protection/>
    </xf>
    <xf numFmtId="183" fontId="3" fillId="0" borderId="0" xfId="64" applyNumberFormat="1" applyFont="1" applyFill="1" applyBorder="1" applyAlignment="1" applyProtection="1">
      <alignment/>
      <protection/>
    </xf>
    <xf numFmtId="184" fontId="3" fillId="0" borderId="0" xfId="64" applyNumberFormat="1" applyFont="1" applyFill="1" applyAlignment="1" applyProtection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182" fontId="9" fillId="0" borderId="0" xfId="64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18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0" fontId="4" fillId="0" borderId="17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81" fontId="4" fillId="0" borderId="18" xfId="0" applyNumberFormat="1" applyFont="1" applyBorder="1" applyAlignment="1">
      <alignment horizontal="right"/>
    </xf>
    <xf numFmtId="181" fontId="14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18" fillId="0" borderId="10" xfId="54" applyNumberFormat="1" applyFont="1" applyBorder="1" applyAlignment="1">
      <alignment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wrapText="1"/>
      <protection/>
    </xf>
    <xf numFmtId="188" fontId="18" fillId="0" borderId="10" xfId="54" applyNumberFormat="1" applyFont="1" applyBorder="1" applyAlignment="1">
      <alignment/>
      <protection/>
    </xf>
    <xf numFmtId="0" fontId="9" fillId="0" borderId="1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81" fontId="18" fillId="0" borderId="10" xfId="54" applyNumberFormat="1" applyFont="1" applyBorder="1" applyAlignment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26" fillId="0" borderId="0" xfId="0" applyFont="1" applyBorder="1" applyAlignment="1">
      <alignment/>
    </xf>
    <xf numFmtId="0" fontId="0" fillId="0" borderId="10" xfId="0" applyBorder="1" applyAlignment="1">
      <alignment horizontal="left" wrapText="1"/>
    </xf>
    <xf numFmtId="180" fontId="0" fillId="0" borderId="10" xfId="0" applyNumberFormat="1" applyBorder="1" applyAlignment="1">
      <alignment horizontal="right"/>
    </xf>
    <xf numFmtId="181" fontId="12" fillId="0" borderId="18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19" fillId="0" borderId="17" xfId="0" applyFont="1" applyBorder="1" applyAlignment="1">
      <alignment vertical="top" wrapText="1"/>
    </xf>
    <xf numFmtId="0" fontId="1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19" fillId="0" borderId="19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24" xfId="0" applyFont="1" applyBorder="1" applyAlignment="1">
      <alignment wrapText="1"/>
    </xf>
    <xf numFmtId="0" fontId="11" fillId="0" borderId="25" xfId="0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 vertical="center"/>
    </xf>
    <xf numFmtId="186" fontId="11" fillId="0" borderId="26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86" fontId="8" fillId="0" borderId="2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horizontal="center" vertical="center" wrapText="1"/>
    </xf>
    <xf numFmtId="180" fontId="8" fillId="0" borderId="18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186" fontId="8" fillId="0" borderId="18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NumberFormat="1" applyFont="1" applyBorder="1" applyAlignment="1">
      <alignment horizontal="left" vertical="center" wrapText="1"/>
    </xf>
    <xf numFmtId="180" fontId="27" fillId="0" borderId="18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" fontId="18" fillId="0" borderId="10" xfId="54" applyNumberFormat="1" applyFont="1" applyBorder="1" applyAlignment="1">
      <alignment/>
      <protection/>
    </xf>
    <xf numFmtId="0" fontId="11" fillId="0" borderId="27" xfId="0" applyFont="1" applyFill="1" applyBorder="1" applyAlignment="1">
      <alignment wrapText="1"/>
    </xf>
    <xf numFmtId="0" fontId="11" fillId="0" borderId="28" xfId="0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vertical="center"/>
    </xf>
    <xf numFmtId="186" fontId="11" fillId="0" borderId="29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186" fontId="8" fillId="0" borderId="1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vertical="center"/>
    </xf>
    <xf numFmtId="186" fontId="8" fillId="0" borderId="30" xfId="0" applyNumberFormat="1" applyFont="1" applyFill="1" applyBorder="1" applyAlignment="1">
      <alignment horizontal="center" vertical="center"/>
    </xf>
    <xf numFmtId="185" fontId="14" fillId="0" borderId="18" xfId="0" applyNumberFormat="1" applyFont="1" applyBorder="1" applyAlignment="1">
      <alignment horizontal="right"/>
    </xf>
    <xf numFmtId="181" fontId="12" fillId="0" borderId="30" xfId="0" applyNumberFormat="1" applyFont="1" applyBorder="1" applyAlignment="1">
      <alignment horizontal="right"/>
    </xf>
    <xf numFmtId="0" fontId="30" fillId="0" borderId="17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0" fillId="0" borderId="17" xfId="0" applyFont="1" applyBorder="1" applyAlignment="1">
      <alignment/>
    </xf>
    <xf numFmtId="0" fontId="30" fillId="0" borderId="17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/>
    </xf>
    <xf numFmtId="186" fontId="30" fillId="0" borderId="18" xfId="0" applyNumberFormat="1" applyFont="1" applyFill="1" applyBorder="1" applyAlignment="1">
      <alignment horizontal="center"/>
    </xf>
    <xf numFmtId="0" fontId="30" fillId="0" borderId="31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17" xfId="0" applyFont="1" applyFill="1" applyBorder="1" applyAlignment="1">
      <alignment wrapText="1"/>
    </xf>
    <xf numFmtId="0" fontId="19" fillId="0" borderId="17" xfId="0" applyFont="1" applyBorder="1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1" fontId="14" fillId="0" borderId="14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 vertical="top" wrapText="1"/>
    </xf>
    <xf numFmtId="2" fontId="0" fillId="0" borderId="18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6" fontId="0" fillId="0" borderId="18" xfId="0" applyNumberFormat="1" applyFont="1" applyFill="1" applyBorder="1" applyAlignment="1">
      <alignment horizontal="center"/>
    </xf>
    <xf numFmtId="2" fontId="31" fillId="0" borderId="18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3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top" wrapText="1"/>
    </xf>
    <xf numFmtId="0" fontId="0" fillId="0" borderId="34" xfId="0" applyFont="1" applyBorder="1" applyAlignment="1">
      <alignment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49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38" xfId="0" applyFont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186" fontId="0" fillId="0" borderId="18" xfId="0" applyNumberFormat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180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180" fontId="0" fillId="0" borderId="20" xfId="0" applyNumberFormat="1" applyBorder="1" applyAlignment="1">
      <alignment horizontal="right" vertical="center" wrapText="1"/>
    </xf>
    <xf numFmtId="186" fontId="0" fillId="0" borderId="20" xfId="0" applyNumberFormat="1" applyBorder="1" applyAlignment="1">
      <alignment horizontal="right" vertical="center" wrapText="1"/>
    </xf>
    <xf numFmtId="186" fontId="0" fillId="0" borderId="30" xfId="0" applyNumberFormat="1" applyBorder="1" applyAlignment="1">
      <alignment horizontal="right" vertical="center" wrapText="1"/>
    </xf>
    <xf numFmtId="180" fontId="7" fillId="0" borderId="1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top" wrapText="1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96">
      <selection activeCell="D110" sqref="D110:E114"/>
    </sheetView>
  </sheetViews>
  <sheetFormatPr defaultColWidth="9.140625" defaultRowHeight="12.75"/>
  <cols>
    <col min="1" max="1" width="50.140625" style="0" customWidth="1"/>
    <col min="2" max="2" width="7.00390625" style="0" customWidth="1"/>
    <col min="3" max="3" width="22.421875" style="0" customWidth="1"/>
    <col min="4" max="4" width="13.7109375" style="0" customWidth="1"/>
    <col min="5" max="5" width="2.8515625" style="0" customWidth="1"/>
  </cols>
  <sheetData>
    <row r="1" spans="1:4" ht="15">
      <c r="A1" s="252"/>
      <c r="B1" s="252"/>
      <c r="C1" s="8" t="s">
        <v>82</v>
      </c>
      <c r="D1" s="3"/>
    </row>
    <row r="2" spans="1:4" ht="15">
      <c r="A2" s="7"/>
      <c r="B2" s="8"/>
      <c r="C2" s="9" t="s">
        <v>83</v>
      </c>
      <c r="D2" s="3"/>
    </row>
    <row r="3" spans="1:4" ht="15">
      <c r="A3" s="7"/>
      <c r="B3" s="8"/>
      <c r="C3" s="8" t="s">
        <v>84</v>
      </c>
      <c r="D3" s="3"/>
    </row>
    <row r="4" spans="1:18" ht="12.75">
      <c r="A4" s="2"/>
      <c r="B4" s="2"/>
      <c r="C4" s="14" t="s">
        <v>85</v>
      </c>
      <c r="D4" s="3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2"/>
      <c r="R4" s="10"/>
    </row>
    <row r="5" spans="1:18" ht="15">
      <c r="A5" s="1"/>
      <c r="B5" s="4"/>
      <c r="C5" s="20" t="s">
        <v>529</v>
      </c>
      <c r="D5" s="5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</row>
    <row r="6" spans="1:18" ht="12.75">
      <c r="A6" s="13"/>
      <c r="B6" s="13"/>
      <c r="C6" s="18" t="s">
        <v>448</v>
      </c>
      <c r="D6" s="5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2"/>
      <c r="R6" s="10"/>
    </row>
    <row r="7" spans="1:18" ht="13.5" thickBot="1">
      <c r="A7" s="258" t="s">
        <v>108</v>
      </c>
      <c r="B7" s="258"/>
      <c r="C7" s="258"/>
      <c r="D7" s="5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2"/>
      <c r="R7" s="10"/>
    </row>
    <row r="8" spans="1:18" ht="12.75">
      <c r="A8" s="256" t="s">
        <v>543</v>
      </c>
      <c r="B8" s="165"/>
      <c r="C8" s="166"/>
      <c r="D8" s="254">
        <v>2014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2"/>
      <c r="R8" s="10"/>
    </row>
    <row r="9" spans="1:4" ht="12.75">
      <c r="A9" s="257"/>
      <c r="B9" s="164" t="s">
        <v>544</v>
      </c>
      <c r="C9" s="164"/>
      <c r="D9" s="255"/>
    </row>
    <row r="10" spans="1:4" ht="12.75">
      <c r="A10" s="257"/>
      <c r="B10" s="164" t="s">
        <v>545</v>
      </c>
      <c r="C10" s="164" t="s">
        <v>546</v>
      </c>
      <c r="D10" s="255"/>
    </row>
    <row r="11" spans="1:6" ht="3" customHeight="1">
      <c r="A11" s="257"/>
      <c r="B11" s="164" t="s">
        <v>547</v>
      </c>
      <c r="C11" s="164"/>
      <c r="D11" s="255"/>
      <c r="F11" s="54"/>
    </row>
    <row r="12" spans="1:6" ht="9.75" customHeight="1" hidden="1">
      <c r="A12" s="257"/>
      <c r="B12" s="164"/>
      <c r="C12" s="164"/>
      <c r="D12" s="255"/>
      <c r="F12" s="54"/>
    </row>
    <row r="13" spans="1:6" ht="12.75">
      <c r="A13" s="57">
        <v>1</v>
      </c>
      <c r="B13" s="6">
        <v>2</v>
      </c>
      <c r="C13" s="6">
        <v>3</v>
      </c>
      <c r="D13" s="58">
        <v>6</v>
      </c>
      <c r="F13" s="54"/>
    </row>
    <row r="14" spans="1:6" ht="10.5" customHeight="1" hidden="1">
      <c r="A14" s="59" t="s">
        <v>548</v>
      </c>
      <c r="B14" s="6"/>
      <c r="C14" s="6"/>
      <c r="D14" s="60"/>
      <c r="F14" s="54"/>
    </row>
    <row r="15" spans="1:6" ht="9.75" customHeight="1">
      <c r="A15" s="63" t="s">
        <v>549</v>
      </c>
      <c r="B15" s="64" t="s">
        <v>550</v>
      </c>
      <c r="C15" s="64" t="s">
        <v>551</v>
      </c>
      <c r="D15" s="124">
        <f>D16+D26+D37+D55+D61+D78+D48+D53+D75+D68+D21</f>
        <v>2723.46</v>
      </c>
      <c r="F15" s="54"/>
    </row>
    <row r="16" spans="1:6" ht="9.75" customHeight="1">
      <c r="A16" s="63" t="s">
        <v>552</v>
      </c>
      <c r="B16" s="64" t="s">
        <v>550</v>
      </c>
      <c r="C16" s="64" t="s">
        <v>553</v>
      </c>
      <c r="D16" s="65">
        <f>D17</f>
        <v>461</v>
      </c>
      <c r="F16" s="54"/>
    </row>
    <row r="17" spans="1:6" ht="17.25" customHeight="1">
      <c r="A17" s="63" t="s">
        <v>554</v>
      </c>
      <c r="B17" s="64" t="s">
        <v>550</v>
      </c>
      <c r="C17" s="64" t="s">
        <v>555</v>
      </c>
      <c r="D17" s="65">
        <f>D18+D19+D20</f>
        <v>461</v>
      </c>
      <c r="F17" s="54"/>
    </row>
    <row r="18" spans="1:9" ht="41.25" customHeight="1">
      <c r="A18" s="63" t="s">
        <v>306</v>
      </c>
      <c r="B18" s="64" t="s">
        <v>550</v>
      </c>
      <c r="C18" s="64" t="s">
        <v>305</v>
      </c>
      <c r="D18" s="65">
        <v>460</v>
      </c>
      <c r="F18" s="54"/>
      <c r="I18" s="56"/>
    </row>
    <row r="19" spans="1:6" ht="103.5" customHeight="1">
      <c r="A19" s="63" t="s">
        <v>430</v>
      </c>
      <c r="B19" s="64" t="s">
        <v>550</v>
      </c>
      <c r="C19" s="64" t="s">
        <v>556</v>
      </c>
      <c r="D19" s="67"/>
      <c r="F19" s="54"/>
    </row>
    <row r="20" spans="1:6" ht="54" customHeight="1">
      <c r="A20" s="63" t="s">
        <v>431</v>
      </c>
      <c r="B20" s="64" t="s">
        <v>550</v>
      </c>
      <c r="C20" s="64" t="s">
        <v>472</v>
      </c>
      <c r="D20" s="67">
        <v>1</v>
      </c>
      <c r="F20" s="54"/>
    </row>
    <row r="21" spans="1:6" ht="44.25" customHeight="1">
      <c r="A21" s="63" t="s">
        <v>39</v>
      </c>
      <c r="B21" s="64" t="s">
        <v>550</v>
      </c>
      <c r="C21" s="64" t="s">
        <v>40</v>
      </c>
      <c r="D21" s="72">
        <f>D22+D23+D24+D25</f>
        <v>268.7</v>
      </c>
      <c r="E21" s="198"/>
      <c r="F21" s="54"/>
    </row>
    <row r="22" spans="1:6" ht="46.5" customHeight="1">
      <c r="A22" s="63" t="s">
        <v>35</v>
      </c>
      <c r="B22" s="64" t="s">
        <v>550</v>
      </c>
      <c r="C22" s="64" t="s">
        <v>32</v>
      </c>
      <c r="D22" s="72">
        <v>98.344</v>
      </c>
      <c r="F22" s="54"/>
    </row>
    <row r="23" spans="1:6" ht="57.75" customHeight="1">
      <c r="A23" s="63" t="s">
        <v>36</v>
      </c>
      <c r="B23" s="64" t="s">
        <v>550</v>
      </c>
      <c r="C23" s="64" t="s">
        <v>33</v>
      </c>
      <c r="D23" s="180">
        <v>2.042</v>
      </c>
      <c r="F23" s="54"/>
    </row>
    <row r="24" spans="1:6" ht="56.25" customHeight="1">
      <c r="A24" s="63" t="s">
        <v>37</v>
      </c>
      <c r="B24" s="64" t="s">
        <v>550</v>
      </c>
      <c r="C24" s="64" t="s">
        <v>34</v>
      </c>
      <c r="D24" s="72">
        <v>159.232</v>
      </c>
      <c r="F24" s="54"/>
    </row>
    <row r="25" spans="1:6" ht="43.5" customHeight="1">
      <c r="A25" s="63" t="s">
        <v>38</v>
      </c>
      <c r="B25" s="64" t="s">
        <v>550</v>
      </c>
      <c r="C25" s="64" t="s">
        <v>488</v>
      </c>
      <c r="D25" s="72">
        <v>9.082</v>
      </c>
      <c r="F25" s="54"/>
    </row>
    <row r="26" spans="1:6" ht="14.25" customHeight="1">
      <c r="A26" s="63" t="s">
        <v>566</v>
      </c>
      <c r="B26" s="64" t="s">
        <v>550</v>
      </c>
      <c r="C26" s="64" t="s">
        <v>567</v>
      </c>
      <c r="D26" s="65">
        <f>D34</f>
        <v>0.76</v>
      </c>
      <c r="F26" s="54"/>
    </row>
    <row r="27" spans="1:9" ht="24.75" customHeight="1">
      <c r="A27" s="63" t="s">
        <v>568</v>
      </c>
      <c r="B27" s="64" t="s">
        <v>550</v>
      </c>
      <c r="C27" s="64" t="s">
        <v>52</v>
      </c>
      <c r="D27" s="65"/>
      <c r="F27" s="54"/>
      <c r="I27" s="56"/>
    </row>
    <row r="28" spans="1:9" ht="21" customHeight="1">
      <c r="A28" s="61" t="s">
        <v>94</v>
      </c>
      <c r="B28" s="64"/>
      <c r="C28" s="62" t="s">
        <v>452</v>
      </c>
      <c r="D28" s="65"/>
      <c r="F28" s="54"/>
      <c r="I28" s="56"/>
    </row>
    <row r="29" spans="1:9" ht="22.5" customHeight="1">
      <c r="A29" s="63" t="s">
        <v>569</v>
      </c>
      <c r="B29" s="64" t="s">
        <v>550</v>
      </c>
      <c r="C29" s="62" t="s">
        <v>470</v>
      </c>
      <c r="D29" s="65"/>
      <c r="F29" s="54"/>
      <c r="I29" s="56"/>
    </row>
    <row r="30" spans="1:9" ht="32.25" customHeight="1">
      <c r="A30" s="61" t="s">
        <v>95</v>
      </c>
      <c r="B30" s="64" t="s">
        <v>550</v>
      </c>
      <c r="C30" s="62" t="s">
        <v>453</v>
      </c>
      <c r="D30" s="65"/>
      <c r="F30" s="54"/>
      <c r="I30" s="56"/>
    </row>
    <row r="31" spans="1:9" ht="34.5" customHeight="1">
      <c r="A31" s="61" t="s">
        <v>570</v>
      </c>
      <c r="B31" s="64" t="s">
        <v>550</v>
      </c>
      <c r="C31" s="62" t="s">
        <v>454</v>
      </c>
      <c r="D31" s="65"/>
      <c r="F31" s="54"/>
      <c r="I31" s="56"/>
    </row>
    <row r="32" spans="1:9" ht="32.25" customHeight="1">
      <c r="A32" s="61" t="s">
        <v>570</v>
      </c>
      <c r="B32" s="64" t="s">
        <v>550</v>
      </c>
      <c r="C32" s="62" t="s">
        <v>455</v>
      </c>
      <c r="D32" s="65"/>
      <c r="F32" s="54"/>
      <c r="I32" s="56"/>
    </row>
    <row r="33" spans="1:9" ht="44.25" customHeight="1">
      <c r="A33" s="61" t="s">
        <v>96</v>
      </c>
      <c r="B33" s="64" t="s">
        <v>550</v>
      </c>
      <c r="C33" s="62" t="s">
        <v>456</v>
      </c>
      <c r="D33" s="65"/>
      <c r="F33" s="54"/>
      <c r="I33" s="56"/>
    </row>
    <row r="34" spans="1:9" ht="13.5" customHeight="1">
      <c r="A34" s="63" t="s">
        <v>571</v>
      </c>
      <c r="B34" s="64" t="s">
        <v>550</v>
      </c>
      <c r="C34" s="62" t="s">
        <v>457</v>
      </c>
      <c r="D34" s="65">
        <f>D35</f>
        <v>0.76</v>
      </c>
      <c r="I34" s="56"/>
    </row>
    <row r="35" spans="1:9" ht="37.5" customHeight="1">
      <c r="A35" s="70" t="s">
        <v>432</v>
      </c>
      <c r="B35" s="64" t="s">
        <v>550</v>
      </c>
      <c r="C35" s="125" t="s">
        <v>458</v>
      </c>
      <c r="D35" s="65">
        <v>0.76</v>
      </c>
      <c r="I35" s="56"/>
    </row>
    <row r="36" spans="1:9" ht="24.75" customHeight="1">
      <c r="A36" s="61" t="s">
        <v>101</v>
      </c>
      <c r="B36" s="64" t="s">
        <v>550</v>
      </c>
      <c r="C36" s="125" t="s">
        <v>459</v>
      </c>
      <c r="D36" s="65"/>
      <c r="I36" s="56"/>
    </row>
    <row r="37" spans="1:9" ht="13.5" customHeight="1">
      <c r="A37" s="63" t="s">
        <v>572</v>
      </c>
      <c r="B37" s="64" t="s">
        <v>550</v>
      </c>
      <c r="C37" s="64" t="s">
        <v>573</v>
      </c>
      <c r="D37" s="65">
        <f>D38+D43</f>
        <v>571</v>
      </c>
      <c r="I37" s="56"/>
    </row>
    <row r="38" spans="1:9" ht="11.25" customHeight="1">
      <c r="A38" s="63" t="s">
        <v>574</v>
      </c>
      <c r="B38" s="64" t="s">
        <v>550</v>
      </c>
      <c r="C38" s="64" t="s">
        <v>575</v>
      </c>
      <c r="D38" s="65">
        <f>D39</f>
        <v>111</v>
      </c>
      <c r="E38" s="54"/>
      <c r="F38" s="54"/>
      <c r="G38" s="54"/>
      <c r="H38" s="54"/>
      <c r="I38" s="55"/>
    </row>
    <row r="39" spans="1:9" ht="33" customHeight="1">
      <c r="A39" s="63" t="s">
        <v>576</v>
      </c>
      <c r="B39" s="64" t="s">
        <v>550</v>
      </c>
      <c r="C39" s="64" t="s">
        <v>489</v>
      </c>
      <c r="D39" s="65">
        <v>111</v>
      </c>
      <c r="E39" s="54"/>
      <c r="F39" s="54"/>
      <c r="G39" s="54"/>
      <c r="H39" s="54"/>
      <c r="I39" s="56"/>
    </row>
    <row r="40" spans="1:9" ht="12.75" customHeight="1">
      <c r="A40" s="68" t="s">
        <v>205</v>
      </c>
      <c r="B40" s="64" t="s">
        <v>550</v>
      </c>
      <c r="C40" s="69" t="s">
        <v>204</v>
      </c>
      <c r="D40" s="65"/>
      <c r="E40" s="54"/>
      <c r="F40" s="54"/>
      <c r="G40" s="54"/>
      <c r="H40" s="54"/>
      <c r="I40" s="56"/>
    </row>
    <row r="41" spans="1:9" ht="21.75" customHeight="1">
      <c r="A41" s="70" t="s">
        <v>309</v>
      </c>
      <c r="B41" s="64" t="s">
        <v>550</v>
      </c>
      <c r="C41" s="69" t="s">
        <v>206</v>
      </c>
      <c r="D41" s="65"/>
      <c r="E41" s="54"/>
      <c r="F41" s="54"/>
      <c r="G41" s="54"/>
      <c r="H41" s="54"/>
      <c r="I41" s="56"/>
    </row>
    <row r="42" spans="1:9" ht="22.5" customHeight="1">
      <c r="A42" s="70" t="s">
        <v>310</v>
      </c>
      <c r="B42" s="64" t="s">
        <v>550</v>
      </c>
      <c r="C42" s="69" t="s">
        <v>207</v>
      </c>
      <c r="D42" s="65"/>
      <c r="E42" s="54"/>
      <c r="F42" s="54"/>
      <c r="G42" s="54"/>
      <c r="H42" s="54"/>
      <c r="I42" s="56"/>
    </row>
    <row r="43" spans="1:9" ht="10.5" customHeight="1">
      <c r="A43" s="63" t="s">
        <v>577</v>
      </c>
      <c r="B43" s="64" t="s">
        <v>550</v>
      </c>
      <c r="C43" s="64" t="s">
        <v>578</v>
      </c>
      <c r="D43" s="71">
        <f>D44+D46</f>
        <v>460</v>
      </c>
      <c r="F43" s="54"/>
      <c r="G43" s="54"/>
      <c r="H43" s="54"/>
      <c r="I43" s="19"/>
    </row>
    <row r="44" spans="1:9" ht="33.75">
      <c r="A44" s="63" t="s">
        <v>579</v>
      </c>
      <c r="B44" s="64" t="s">
        <v>550</v>
      </c>
      <c r="C44" s="64" t="s">
        <v>580</v>
      </c>
      <c r="D44" s="71">
        <f>D45</f>
        <v>350</v>
      </c>
      <c r="F44" s="54"/>
      <c r="G44" s="54"/>
      <c r="H44" s="54"/>
      <c r="I44" s="19"/>
    </row>
    <row r="45" spans="1:9" ht="45">
      <c r="A45" s="63" t="s">
        <v>581</v>
      </c>
      <c r="B45" s="64" t="s">
        <v>550</v>
      </c>
      <c r="C45" s="64" t="s">
        <v>582</v>
      </c>
      <c r="D45" s="72">
        <v>350</v>
      </c>
      <c r="F45" s="54"/>
      <c r="G45" s="54"/>
      <c r="H45" s="54"/>
      <c r="I45" s="19"/>
    </row>
    <row r="46" spans="1:9" ht="33" customHeight="1">
      <c r="A46" s="63" t="s">
        <v>586</v>
      </c>
      <c r="B46" s="64" t="s">
        <v>550</v>
      </c>
      <c r="C46" s="64" t="s">
        <v>587</v>
      </c>
      <c r="D46" s="65">
        <f>D47</f>
        <v>110</v>
      </c>
      <c r="F46" s="54"/>
      <c r="G46" s="54"/>
      <c r="H46" s="54"/>
      <c r="I46" s="19"/>
    </row>
    <row r="47" spans="1:9" ht="42.75" customHeight="1">
      <c r="A47" s="63" t="s">
        <v>588</v>
      </c>
      <c r="B47" s="64" t="s">
        <v>550</v>
      </c>
      <c r="C47" s="64" t="s">
        <v>589</v>
      </c>
      <c r="D47" s="67">
        <v>110</v>
      </c>
      <c r="F47" s="54"/>
      <c r="G47" s="54"/>
      <c r="H47" s="54"/>
      <c r="I47" s="19"/>
    </row>
    <row r="48" spans="1:9" ht="11.25" customHeight="1">
      <c r="A48" s="68" t="s">
        <v>210</v>
      </c>
      <c r="B48" s="64" t="s">
        <v>550</v>
      </c>
      <c r="C48" s="69" t="s">
        <v>209</v>
      </c>
      <c r="D48" s="67">
        <f>D52+D49</f>
        <v>41</v>
      </c>
      <c r="F48" s="54"/>
      <c r="G48" s="54"/>
      <c r="H48" s="54"/>
      <c r="I48" s="19"/>
    </row>
    <row r="49" spans="1:9" ht="54.75" customHeight="1">
      <c r="A49" s="63" t="s">
        <v>542</v>
      </c>
      <c r="B49" s="64" t="s">
        <v>550</v>
      </c>
      <c r="C49" s="64" t="s">
        <v>104</v>
      </c>
      <c r="D49" s="67">
        <f>D50+D51</f>
        <v>40</v>
      </c>
      <c r="G49" s="54"/>
      <c r="H49" s="54"/>
      <c r="I49" s="19"/>
    </row>
    <row r="50" spans="1:9" ht="53.25" customHeight="1">
      <c r="A50" s="63" t="s">
        <v>542</v>
      </c>
      <c r="B50" s="64" t="s">
        <v>550</v>
      </c>
      <c r="C50" s="64" t="s">
        <v>541</v>
      </c>
      <c r="D50" s="65">
        <v>40</v>
      </c>
      <c r="F50" s="54"/>
      <c r="G50" s="54"/>
      <c r="H50" s="54"/>
      <c r="I50" s="19"/>
    </row>
    <row r="51" spans="1:9" ht="53.25" customHeight="1">
      <c r="A51" s="63" t="s">
        <v>542</v>
      </c>
      <c r="B51" s="64" t="s">
        <v>550</v>
      </c>
      <c r="C51" s="64" t="s">
        <v>105</v>
      </c>
      <c r="D51" s="65"/>
      <c r="F51" s="54"/>
      <c r="G51" s="54"/>
      <c r="H51" s="54"/>
      <c r="I51" s="54"/>
    </row>
    <row r="52" spans="1:9" ht="53.25" customHeight="1">
      <c r="A52" s="63" t="s">
        <v>397</v>
      </c>
      <c r="B52" s="64" t="s">
        <v>550</v>
      </c>
      <c r="C52" s="64" t="s">
        <v>396</v>
      </c>
      <c r="D52" s="65">
        <v>1</v>
      </c>
      <c r="F52" s="54"/>
      <c r="G52" s="54"/>
      <c r="H52" s="54"/>
      <c r="I52" s="54"/>
    </row>
    <row r="53" spans="1:9" ht="22.5" customHeight="1">
      <c r="A53" s="63" t="s">
        <v>311</v>
      </c>
      <c r="B53" s="64" t="s">
        <v>550</v>
      </c>
      <c r="C53" s="69" t="s">
        <v>215</v>
      </c>
      <c r="D53" s="65">
        <f>D54</f>
        <v>0</v>
      </c>
      <c r="F53" s="54"/>
      <c r="G53" s="54"/>
      <c r="H53" s="54"/>
      <c r="I53" s="54"/>
    </row>
    <row r="54" spans="1:9" ht="23.25" customHeight="1">
      <c r="A54" s="70" t="s">
        <v>313</v>
      </c>
      <c r="B54" s="64" t="s">
        <v>550</v>
      </c>
      <c r="C54" s="64" t="s">
        <v>312</v>
      </c>
      <c r="D54" s="65"/>
      <c r="F54" s="54"/>
      <c r="G54" s="54"/>
      <c r="H54" s="54"/>
      <c r="I54" s="54"/>
    </row>
    <row r="55" spans="1:9" ht="21" customHeight="1">
      <c r="A55" s="63" t="s">
        <v>590</v>
      </c>
      <c r="B55" s="64" t="s">
        <v>550</v>
      </c>
      <c r="C55" s="64" t="s">
        <v>591</v>
      </c>
      <c r="D55" s="65">
        <f>D56</f>
        <v>970</v>
      </c>
      <c r="F55" s="54"/>
      <c r="G55" s="54"/>
      <c r="H55" s="54"/>
      <c r="I55" s="54"/>
    </row>
    <row r="56" spans="1:9" ht="54.75" customHeight="1">
      <c r="A56" s="63" t="s">
        <v>0</v>
      </c>
      <c r="B56" s="64" t="s">
        <v>550</v>
      </c>
      <c r="C56" s="64" t="s">
        <v>1</v>
      </c>
      <c r="D56" s="65">
        <f>D57+D59</f>
        <v>970</v>
      </c>
      <c r="F56" s="54"/>
      <c r="G56" s="54"/>
      <c r="H56" s="54"/>
      <c r="I56" s="54"/>
    </row>
    <row r="57" spans="1:9" ht="45">
      <c r="A57" s="63" t="s">
        <v>2</v>
      </c>
      <c r="B57" s="64" t="s">
        <v>550</v>
      </c>
      <c r="C57" s="64" t="s">
        <v>3</v>
      </c>
      <c r="D57" s="67">
        <f>D58</f>
        <v>800</v>
      </c>
      <c r="F57" s="54"/>
      <c r="G57" s="54"/>
      <c r="H57" s="54"/>
      <c r="I57" s="54"/>
    </row>
    <row r="58" spans="1:9" ht="56.25">
      <c r="A58" s="63" t="s">
        <v>4</v>
      </c>
      <c r="B58" s="64" t="s">
        <v>550</v>
      </c>
      <c r="C58" s="64" t="s">
        <v>314</v>
      </c>
      <c r="D58" s="65">
        <v>800</v>
      </c>
      <c r="F58" s="54"/>
      <c r="G58" s="54"/>
      <c r="H58" s="54"/>
      <c r="I58" s="54"/>
    </row>
    <row r="59" spans="1:9" ht="56.25">
      <c r="A59" s="63" t="s">
        <v>5</v>
      </c>
      <c r="B59" s="64" t="s">
        <v>550</v>
      </c>
      <c r="C59" s="64" t="s">
        <v>6</v>
      </c>
      <c r="D59" s="65">
        <f>D60</f>
        <v>170</v>
      </c>
      <c r="I59" s="54"/>
    </row>
    <row r="60" spans="1:9" ht="45">
      <c r="A60" s="63" t="s">
        <v>8</v>
      </c>
      <c r="B60" s="64" t="s">
        <v>550</v>
      </c>
      <c r="C60" s="64" t="s">
        <v>9</v>
      </c>
      <c r="D60" s="65">
        <v>170</v>
      </c>
      <c r="F60" s="54"/>
      <c r="G60" s="54"/>
      <c r="H60" s="54"/>
      <c r="I60" s="54"/>
    </row>
    <row r="61" spans="1:9" ht="22.5">
      <c r="A61" s="70" t="s">
        <v>315</v>
      </c>
      <c r="B61" s="64" t="s">
        <v>550</v>
      </c>
      <c r="C61" s="69" t="s">
        <v>268</v>
      </c>
      <c r="D61" s="65">
        <f>D62+D65</f>
        <v>5</v>
      </c>
      <c r="F61" s="54"/>
      <c r="G61" s="54"/>
      <c r="H61" s="54"/>
      <c r="I61" s="54"/>
    </row>
    <row r="62" spans="1:9" ht="12.75">
      <c r="A62" s="68" t="s">
        <v>270</v>
      </c>
      <c r="B62" s="64" t="s">
        <v>550</v>
      </c>
      <c r="C62" s="69" t="s">
        <v>269</v>
      </c>
      <c r="D62" s="65">
        <f>D63</f>
        <v>0</v>
      </c>
      <c r="F62" s="54"/>
      <c r="G62" s="54"/>
      <c r="H62" s="54"/>
      <c r="I62" s="54"/>
    </row>
    <row r="63" spans="1:9" ht="12.75">
      <c r="A63" s="68" t="s">
        <v>272</v>
      </c>
      <c r="B63" s="64" t="s">
        <v>550</v>
      </c>
      <c r="C63" s="69" t="s">
        <v>271</v>
      </c>
      <c r="D63" s="65">
        <f>D64</f>
        <v>0</v>
      </c>
      <c r="F63" s="54"/>
      <c r="G63" s="54"/>
      <c r="H63" s="54"/>
      <c r="I63" s="54"/>
    </row>
    <row r="64" spans="1:9" ht="22.5">
      <c r="A64" s="70" t="s">
        <v>316</v>
      </c>
      <c r="B64" s="64" t="s">
        <v>550</v>
      </c>
      <c r="C64" s="69" t="s">
        <v>273</v>
      </c>
      <c r="D64" s="67"/>
      <c r="F64" s="54"/>
      <c r="G64" s="54"/>
      <c r="H64" s="54"/>
      <c r="I64" s="54"/>
    </row>
    <row r="65" spans="1:9" ht="12.75">
      <c r="A65" s="68" t="s">
        <v>275</v>
      </c>
      <c r="B65" s="64" t="s">
        <v>550</v>
      </c>
      <c r="C65" s="69" t="s">
        <v>274</v>
      </c>
      <c r="D65" s="67">
        <f>D66+D67</f>
        <v>5</v>
      </c>
      <c r="F65" s="54"/>
      <c r="G65" s="54"/>
      <c r="H65" s="54"/>
      <c r="I65" s="54"/>
    </row>
    <row r="66" spans="1:9" ht="22.5">
      <c r="A66" s="70" t="s">
        <v>320</v>
      </c>
      <c r="B66" s="64" t="s">
        <v>550</v>
      </c>
      <c r="C66" s="69" t="s">
        <v>276</v>
      </c>
      <c r="D66" s="67"/>
      <c r="F66" s="54"/>
      <c r="G66" s="54"/>
      <c r="H66" s="54"/>
      <c r="I66" s="54"/>
    </row>
    <row r="67" spans="1:9" ht="15" customHeight="1">
      <c r="A67" s="70" t="s">
        <v>317</v>
      </c>
      <c r="B67" s="64" t="s">
        <v>550</v>
      </c>
      <c r="C67" s="69" t="s">
        <v>277</v>
      </c>
      <c r="D67" s="67">
        <v>5</v>
      </c>
      <c r="F67" s="54"/>
      <c r="G67" s="54"/>
      <c r="H67" s="54"/>
      <c r="I67" s="54"/>
    </row>
    <row r="68" spans="1:9" ht="22.5">
      <c r="A68" s="70" t="s">
        <v>321</v>
      </c>
      <c r="B68" s="64" t="s">
        <v>550</v>
      </c>
      <c r="C68" s="69" t="s">
        <v>278</v>
      </c>
      <c r="D68" s="67">
        <f>D70+D71+D72</f>
        <v>115</v>
      </c>
      <c r="F68" s="54"/>
      <c r="G68" s="54"/>
      <c r="H68" s="54"/>
      <c r="I68" s="54"/>
    </row>
    <row r="69" spans="1:9" ht="67.5">
      <c r="A69" s="70" t="s">
        <v>322</v>
      </c>
      <c r="B69" s="69">
        <v>10</v>
      </c>
      <c r="C69" s="69" t="s">
        <v>280</v>
      </c>
      <c r="D69" s="73"/>
      <c r="F69" s="54"/>
      <c r="G69" s="54"/>
      <c r="I69" s="54"/>
    </row>
    <row r="70" spans="1:9" ht="65.25" customHeight="1">
      <c r="A70" s="70" t="s">
        <v>326</v>
      </c>
      <c r="B70" s="64" t="s">
        <v>550</v>
      </c>
      <c r="C70" s="69" t="s">
        <v>281</v>
      </c>
      <c r="D70" s="65"/>
      <c r="F70" s="54"/>
      <c r="G70" s="54"/>
      <c r="H70" s="54"/>
      <c r="I70" s="54"/>
    </row>
    <row r="71" spans="1:9" ht="67.5">
      <c r="A71" s="70" t="s">
        <v>327</v>
      </c>
      <c r="B71" s="64" t="s">
        <v>550</v>
      </c>
      <c r="C71" s="69" t="s">
        <v>282</v>
      </c>
      <c r="D71" s="65"/>
      <c r="F71" s="54"/>
      <c r="G71" s="54"/>
      <c r="H71" s="54"/>
      <c r="I71" s="54"/>
    </row>
    <row r="72" spans="1:9" ht="44.25" customHeight="1">
      <c r="A72" s="70" t="s">
        <v>328</v>
      </c>
      <c r="B72" s="64" t="s">
        <v>550</v>
      </c>
      <c r="C72" s="69" t="s">
        <v>284</v>
      </c>
      <c r="D72" s="65">
        <f>D73+D74</f>
        <v>115</v>
      </c>
      <c r="F72" s="54"/>
      <c r="G72" s="54"/>
      <c r="H72" s="54"/>
      <c r="I72" s="54"/>
    </row>
    <row r="73" spans="1:9" ht="33.75">
      <c r="A73" s="70" t="s">
        <v>329</v>
      </c>
      <c r="B73" s="64" t="s">
        <v>550</v>
      </c>
      <c r="C73" s="69" t="s">
        <v>285</v>
      </c>
      <c r="D73" s="65">
        <v>115</v>
      </c>
      <c r="F73" s="54"/>
      <c r="G73" s="54"/>
      <c r="H73" s="54"/>
      <c r="I73" s="54"/>
    </row>
    <row r="74" spans="1:9" ht="33.75">
      <c r="A74" s="70" t="s">
        <v>330</v>
      </c>
      <c r="B74" s="64" t="s">
        <v>550</v>
      </c>
      <c r="C74" s="69" t="s">
        <v>286</v>
      </c>
      <c r="D74" s="65"/>
      <c r="F74" s="54"/>
      <c r="G74" s="54"/>
      <c r="H74" s="54"/>
      <c r="I74" s="54"/>
    </row>
    <row r="75" spans="1:9" ht="22.5" customHeight="1">
      <c r="A75" s="70" t="s">
        <v>331</v>
      </c>
      <c r="B75" s="64" t="s">
        <v>550</v>
      </c>
      <c r="C75" s="64" t="s">
        <v>532</v>
      </c>
      <c r="D75" s="65">
        <f>D76+D77</f>
        <v>81</v>
      </c>
      <c r="F75" s="54"/>
      <c r="G75" s="54"/>
      <c r="H75" s="54"/>
      <c r="I75" s="54"/>
    </row>
    <row r="76" spans="1:9" ht="31.5" customHeight="1">
      <c r="A76" s="70" t="s">
        <v>332</v>
      </c>
      <c r="B76" s="64" t="s">
        <v>550</v>
      </c>
      <c r="C76" s="69" t="s">
        <v>288</v>
      </c>
      <c r="D76" s="65">
        <v>1</v>
      </c>
      <c r="F76" s="54"/>
      <c r="G76" s="54"/>
      <c r="H76" s="54"/>
      <c r="I76" s="54"/>
    </row>
    <row r="77" spans="1:9" ht="24.75" customHeight="1">
      <c r="A77" s="87" t="s">
        <v>530</v>
      </c>
      <c r="B77" s="64" t="s">
        <v>550</v>
      </c>
      <c r="C77" s="86" t="s">
        <v>531</v>
      </c>
      <c r="D77" s="65">
        <v>80</v>
      </c>
      <c r="F77" s="54"/>
      <c r="G77" s="54"/>
      <c r="H77" s="54"/>
      <c r="I77" s="54"/>
    </row>
    <row r="78" spans="1:9" ht="16.5" customHeight="1">
      <c r="A78" s="68" t="s">
        <v>291</v>
      </c>
      <c r="B78" s="64" t="s">
        <v>550</v>
      </c>
      <c r="C78" s="69" t="s">
        <v>290</v>
      </c>
      <c r="D78" s="65">
        <f>D79+D80</f>
        <v>210</v>
      </c>
      <c r="F78" s="54"/>
      <c r="G78" s="54"/>
      <c r="H78" s="54"/>
      <c r="I78" s="54"/>
    </row>
    <row r="79" spans="1:9" ht="13.5" customHeight="1">
      <c r="A79" s="63" t="s">
        <v>335</v>
      </c>
      <c r="B79" s="64" t="s">
        <v>550</v>
      </c>
      <c r="C79" s="64" t="s">
        <v>136</v>
      </c>
      <c r="D79" s="65"/>
      <c r="H79" s="54"/>
      <c r="I79" s="54"/>
    </row>
    <row r="80" spans="1:9" ht="12.75" customHeight="1">
      <c r="A80" s="63" t="s">
        <v>336</v>
      </c>
      <c r="B80" s="64" t="s">
        <v>550</v>
      </c>
      <c r="C80" s="64" t="s">
        <v>53</v>
      </c>
      <c r="D80" s="67">
        <v>210</v>
      </c>
      <c r="E80" s="19"/>
      <c r="F80" s="54"/>
      <c r="G80" s="54"/>
      <c r="H80" s="54"/>
      <c r="I80" s="54"/>
    </row>
    <row r="81" spans="1:9" ht="14.25" customHeight="1">
      <c r="A81" s="74" t="s">
        <v>10</v>
      </c>
      <c r="B81" s="66" t="s">
        <v>550</v>
      </c>
      <c r="C81" s="66" t="s">
        <v>11</v>
      </c>
      <c r="D81" s="124">
        <f>D82</f>
        <v>5703.976000000001</v>
      </c>
      <c r="F81" s="54"/>
      <c r="G81" s="54"/>
      <c r="H81" s="54"/>
      <c r="I81" s="54"/>
    </row>
    <row r="82" spans="1:9" ht="23.25" customHeight="1">
      <c r="A82" s="63" t="s">
        <v>12</v>
      </c>
      <c r="B82" s="64" t="s">
        <v>550</v>
      </c>
      <c r="C82" s="64" t="s">
        <v>13</v>
      </c>
      <c r="D82" s="71">
        <f>D83+D88+D96+D100+D101+D102+D103+D105+D107+D104</f>
        <v>5703.976000000001</v>
      </c>
      <c r="F82" s="54"/>
      <c r="G82" s="54"/>
      <c r="H82" s="54"/>
      <c r="I82" s="54"/>
    </row>
    <row r="83" spans="1:9" ht="22.5">
      <c r="A83" s="63" t="s">
        <v>14</v>
      </c>
      <c r="B83" s="64" t="s">
        <v>550</v>
      </c>
      <c r="C83" s="64" t="s">
        <v>16</v>
      </c>
      <c r="D83" s="65">
        <f>D84+D86</f>
        <v>3840.1</v>
      </c>
      <c r="F83" s="54"/>
      <c r="G83" s="54"/>
      <c r="H83" s="54"/>
      <c r="I83" s="54"/>
    </row>
    <row r="84" spans="1:9" ht="12.75">
      <c r="A84" s="63" t="s">
        <v>17</v>
      </c>
      <c r="B84" s="64" t="s">
        <v>550</v>
      </c>
      <c r="C84" s="64" t="s">
        <v>18</v>
      </c>
      <c r="D84" s="65">
        <f>D85</f>
        <v>1738.1</v>
      </c>
      <c r="F84" s="54"/>
      <c r="G84" s="54"/>
      <c r="H84" s="54"/>
      <c r="I84" s="54"/>
    </row>
    <row r="85" spans="1:9" ht="21.75" customHeight="1">
      <c r="A85" s="63" t="s">
        <v>19</v>
      </c>
      <c r="B85" s="64" t="s">
        <v>550</v>
      </c>
      <c r="C85" s="64" t="s">
        <v>20</v>
      </c>
      <c r="D85" s="65">
        <v>1738.1</v>
      </c>
      <c r="F85" s="54"/>
      <c r="G85" s="54"/>
      <c r="H85" s="54"/>
      <c r="I85" s="54"/>
    </row>
    <row r="86" spans="1:9" ht="20.25" customHeight="1">
      <c r="A86" s="63" t="s">
        <v>21</v>
      </c>
      <c r="B86" s="64" t="s">
        <v>550</v>
      </c>
      <c r="C86" s="64" t="s">
        <v>22</v>
      </c>
      <c r="D86" s="65">
        <f>D87</f>
        <v>2102</v>
      </c>
      <c r="F86" s="54"/>
      <c r="G86" s="54"/>
      <c r="H86" s="54"/>
      <c r="I86" s="54"/>
    </row>
    <row r="87" spans="1:9" ht="22.5" customHeight="1">
      <c r="A87" s="63" t="s">
        <v>23</v>
      </c>
      <c r="B87" s="64" t="s">
        <v>550</v>
      </c>
      <c r="C87" s="64" t="s">
        <v>24</v>
      </c>
      <c r="D87" s="65">
        <v>2102</v>
      </c>
      <c r="F87" s="54"/>
      <c r="G87" s="54"/>
      <c r="H87" s="54"/>
      <c r="I87" s="54"/>
    </row>
    <row r="88" spans="1:8" ht="24" customHeight="1">
      <c r="A88" s="63" t="s">
        <v>25</v>
      </c>
      <c r="B88" s="64" t="s">
        <v>550</v>
      </c>
      <c r="C88" s="64" t="s">
        <v>26</v>
      </c>
      <c r="D88" s="72">
        <f>D89+D90+D91</f>
        <v>652.91</v>
      </c>
      <c r="G88" s="54"/>
      <c r="H88" s="54"/>
    </row>
    <row r="89" spans="1:8" ht="45.75" customHeight="1">
      <c r="A89" s="63" t="s">
        <v>561</v>
      </c>
      <c r="B89" s="64" t="s">
        <v>550</v>
      </c>
      <c r="C89" s="64" t="s">
        <v>562</v>
      </c>
      <c r="D89" s="71"/>
      <c r="F89" s="54"/>
      <c r="G89" s="54"/>
      <c r="H89" s="54"/>
    </row>
    <row r="90" spans="1:8" ht="34.5" customHeight="1">
      <c r="A90" s="63" t="s">
        <v>563</v>
      </c>
      <c r="B90" s="64" t="s">
        <v>550</v>
      </c>
      <c r="C90" s="64" t="s">
        <v>564</v>
      </c>
      <c r="D90" s="71"/>
      <c r="F90" s="54"/>
      <c r="G90" s="54"/>
      <c r="H90" s="54"/>
    </row>
    <row r="91" spans="1:8" ht="14.25" customHeight="1">
      <c r="A91" s="63" t="s">
        <v>27</v>
      </c>
      <c r="B91" s="64" t="s">
        <v>550</v>
      </c>
      <c r="C91" s="64" t="s">
        <v>28</v>
      </c>
      <c r="D91" s="65">
        <f>D92+D93+D94+D95</f>
        <v>652.91</v>
      </c>
      <c r="F91" s="54"/>
      <c r="G91" s="54"/>
      <c r="H91" s="54"/>
    </row>
    <row r="92" spans="1:8" ht="32.25" customHeight="1">
      <c r="A92" s="63" t="s">
        <v>252</v>
      </c>
      <c r="B92" s="64" t="s">
        <v>550</v>
      </c>
      <c r="C92" s="64" t="s">
        <v>255</v>
      </c>
      <c r="D92" s="65"/>
      <c r="F92" s="54"/>
      <c r="G92" s="54"/>
      <c r="H92" s="54"/>
    </row>
    <row r="93" spans="1:8" ht="33.75" customHeight="1">
      <c r="A93" s="63" t="s">
        <v>253</v>
      </c>
      <c r="B93" s="64" t="s">
        <v>550</v>
      </c>
      <c r="C93" s="64" t="s">
        <v>256</v>
      </c>
      <c r="D93" s="65"/>
      <c r="F93" s="54"/>
      <c r="G93" s="54"/>
      <c r="H93" s="54"/>
    </row>
    <row r="94" spans="1:8" ht="43.5" customHeight="1">
      <c r="A94" s="63" t="s">
        <v>254</v>
      </c>
      <c r="B94" s="64" t="s">
        <v>550</v>
      </c>
      <c r="C94" s="64" t="s">
        <v>257</v>
      </c>
      <c r="D94" s="65">
        <v>652.91</v>
      </c>
      <c r="F94" s="54"/>
      <c r="G94" s="54"/>
      <c r="H94" s="54"/>
    </row>
    <row r="95" spans="1:8" ht="68.25" customHeight="1">
      <c r="A95" s="63" t="s">
        <v>263</v>
      </c>
      <c r="B95" s="64" t="s">
        <v>550</v>
      </c>
      <c r="C95" s="64" t="s">
        <v>258</v>
      </c>
      <c r="D95" s="65"/>
      <c r="F95" s="54"/>
      <c r="G95" s="54"/>
      <c r="H95" s="54"/>
    </row>
    <row r="96" spans="1:8" ht="20.25" customHeight="1">
      <c r="A96" s="63" t="s">
        <v>29</v>
      </c>
      <c r="B96" s="64" t="s">
        <v>550</v>
      </c>
      <c r="C96" s="64" t="s">
        <v>30</v>
      </c>
      <c r="D96" s="71">
        <f>D97+D99</f>
        <v>154.718</v>
      </c>
      <c r="F96" s="54"/>
      <c r="G96" s="54"/>
      <c r="H96" s="54"/>
    </row>
    <row r="97" spans="1:8" ht="24" customHeight="1">
      <c r="A97" s="63" t="s">
        <v>31</v>
      </c>
      <c r="B97" s="64" t="s">
        <v>550</v>
      </c>
      <c r="C97" s="64" t="s">
        <v>139</v>
      </c>
      <c r="D97" s="71">
        <v>154.718</v>
      </c>
      <c r="F97" s="54"/>
      <c r="G97" s="54"/>
      <c r="H97" s="54"/>
    </row>
    <row r="98" spans="1:8" ht="21.75" customHeight="1">
      <c r="A98" s="63" t="s">
        <v>565</v>
      </c>
      <c r="B98" s="64" t="s">
        <v>550</v>
      </c>
      <c r="C98" s="64" t="s">
        <v>450</v>
      </c>
      <c r="D98" s="71"/>
      <c r="F98" s="54"/>
      <c r="G98" s="54"/>
      <c r="H98" s="54"/>
    </row>
    <row r="99" spans="1:8" ht="20.25" customHeight="1" hidden="1">
      <c r="A99" s="63" t="s">
        <v>449</v>
      </c>
      <c r="B99" s="64" t="s">
        <v>550</v>
      </c>
      <c r="C99" s="64" t="s">
        <v>55</v>
      </c>
      <c r="D99" s="65"/>
      <c r="F99" s="54"/>
      <c r="G99" s="54"/>
      <c r="H99" s="54"/>
    </row>
    <row r="100" spans="1:8" ht="22.5" customHeight="1" hidden="1">
      <c r="A100" s="63" t="s">
        <v>77</v>
      </c>
      <c r="B100" s="64" t="s">
        <v>550</v>
      </c>
      <c r="C100" s="64" t="s">
        <v>74</v>
      </c>
      <c r="D100" s="71"/>
      <c r="F100" s="54"/>
      <c r="G100" s="54"/>
      <c r="H100" s="54"/>
    </row>
    <row r="101" spans="1:8" ht="21.75" customHeight="1">
      <c r="A101" s="63" t="s">
        <v>560</v>
      </c>
      <c r="B101" s="64" t="s">
        <v>550</v>
      </c>
      <c r="C101" s="64" t="s">
        <v>559</v>
      </c>
      <c r="D101" s="65">
        <v>10</v>
      </c>
      <c r="F101" s="54"/>
      <c r="G101" s="54"/>
      <c r="H101" s="54"/>
    </row>
    <row r="102" spans="1:8" ht="31.5" customHeight="1">
      <c r="A102" s="63" t="s">
        <v>192</v>
      </c>
      <c r="B102" s="64"/>
      <c r="C102" s="64" t="s">
        <v>193</v>
      </c>
      <c r="D102" s="65"/>
      <c r="F102" s="54"/>
      <c r="G102" s="54"/>
      <c r="H102" s="54"/>
    </row>
    <row r="103" spans="1:8" ht="14.25" customHeight="1">
      <c r="A103" s="63" t="s">
        <v>451</v>
      </c>
      <c r="B103" s="64" t="s">
        <v>550</v>
      </c>
      <c r="C103" s="64" t="s">
        <v>74</v>
      </c>
      <c r="D103" s="65">
        <v>450</v>
      </c>
      <c r="F103" s="54"/>
      <c r="G103" s="54"/>
      <c r="H103" s="54"/>
    </row>
    <row r="104" spans="1:8" ht="0.75" customHeight="1">
      <c r="A104" s="63"/>
      <c r="B104" s="64"/>
      <c r="C104" s="64"/>
      <c r="D104" s="65"/>
      <c r="F104" s="54"/>
      <c r="G104" s="54"/>
      <c r="H104" s="54"/>
    </row>
    <row r="105" spans="1:8" ht="23.25" customHeight="1">
      <c r="A105" s="63" t="s">
        <v>48</v>
      </c>
      <c r="B105" s="64" t="s">
        <v>550</v>
      </c>
      <c r="C105" s="64" t="s">
        <v>49</v>
      </c>
      <c r="D105" s="71">
        <v>596.248</v>
      </c>
      <c r="F105" s="54"/>
      <c r="G105" s="54"/>
      <c r="H105" s="54"/>
    </row>
    <row r="106" spans="1:8" ht="33.75" customHeight="1">
      <c r="A106" s="63" t="s">
        <v>87</v>
      </c>
      <c r="B106" s="64" t="s">
        <v>550</v>
      </c>
      <c r="C106" s="64" t="s">
        <v>137</v>
      </c>
      <c r="D106" s="65"/>
      <c r="F106" s="54"/>
      <c r="G106" s="54"/>
      <c r="H106" s="54"/>
    </row>
    <row r="107" spans="1:8" ht="15.75" customHeight="1">
      <c r="A107" s="109" t="s">
        <v>122</v>
      </c>
      <c r="B107" s="64" t="s">
        <v>550</v>
      </c>
      <c r="C107" s="110" t="s">
        <v>461</v>
      </c>
      <c r="D107" s="71"/>
      <c r="F107" s="54"/>
      <c r="G107" s="54"/>
      <c r="H107" s="54"/>
    </row>
    <row r="108" spans="1:8" ht="17.25" customHeight="1" thickBot="1">
      <c r="A108" s="75" t="s">
        <v>50</v>
      </c>
      <c r="B108" s="76" t="s">
        <v>550</v>
      </c>
      <c r="C108" s="76" t="s">
        <v>51</v>
      </c>
      <c r="D108" s="181">
        <f>D81+D15</f>
        <v>8427.436000000002</v>
      </c>
      <c r="F108" s="54"/>
      <c r="G108" s="54"/>
      <c r="H108" s="54"/>
    </row>
    <row r="109" spans="6:8" ht="12.75">
      <c r="F109" s="54"/>
      <c r="G109" s="54"/>
      <c r="H109" s="54"/>
    </row>
    <row r="110" spans="4:8" ht="12.75">
      <c r="D110" s="95"/>
      <c r="F110" s="54"/>
      <c r="G110" s="54"/>
      <c r="H110" s="54"/>
    </row>
    <row r="111" spans="6:8" ht="12.75">
      <c r="F111" s="54"/>
      <c r="G111" s="54"/>
      <c r="H111" s="54"/>
    </row>
    <row r="112" spans="4:8" ht="12.75">
      <c r="D112" s="111"/>
      <c r="F112" s="54"/>
      <c r="G112" s="54"/>
      <c r="H112" s="54"/>
    </row>
    <row r="113" spans="4:8" ht="12.75">
      <c r="D113" s="172"/>
      <c r="F113" s="54"/>
      <c r="G113" s="54"/>
      <c r="H113" s="54"/>
    </row>
    <row r="114" spans="6:8" ht="12.75">
      <c r="F114" s="54"/>
      <c r="G114" s="54"/>
      <c r="H114" s="54"/>
    </row>
    <row r="115" spans="6:8" ht="12.75">
      <c r="F115" s="54"/>
      <c r="G115" s="54"/>
      <c r="H115" s="54"/>
    </row>
  </sheetData>
  <sheetProtection/>
  <mergeCells count="5">
    <mergeCell ref="A1:B1"/>
    <mergeCell ref="F5:R5"/>
    <mergeCell ref="D8:D12"/>
    <mergeCell ref="A8:A12"/>
    <mergeCell ref="A7:C7"/>
  </mergeCells>
  <printOptions/>
  <pageMargins left="0.6299212598425197" right="0.2362204724409449" top="0" bottom="0" header="0.31496062992125984" footer="0.31496062992125984"/>
  <pageSetup horizontalDpi="600" verticalDpi="6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36"/>
  <sheetViews>
    <sheetView zoomScale="75" zoomScaleNormal="75" zoomScalePageLayoutView="0" workbookViewId="0" topLeftCell="A25">
      <selection activeCell="E43" sqref="E43"/>
    </sheetView>
  </sheetViews>
  <sheetFormatPr defaultColWidth="9.140625" defaultRowHeight="15" customHeight="1"/>
  <cols>
    <col min="1" max="1" width="6.140625" style="30" customWidth="1"/>
    <col min="2" max="2" width="73.28125" style="32" customWidth="1"/>
    <col min="3" max="3" width="41.00390625" style="33" customWidth="1"/>
    <col min="4" max="4" width="33.8515625" style="31" customWidth="1"/>
    <col min="5" max="16384" width="9.140625" style="31" customWidth="1"/>
  </cols>
  <sheetData>
    <row r="1" ht="15" customHeight="1">
      <c r="D1" s="34"/>
    </row>
    <row r="2" ht="15" customHeight="1">
      <c r="C2" s="33" t="s">
        <v>186</v>
      </c>
    </row>
    <row r="3" ht="15" customHeight="1">
      <c r="C3" s="33" t="s">
        <v>83</v>
      </c>
    </row>
    <row r="4" ht="15" customHeight="1">
      <c r="C4" s="33" t="s">
        <v>246</v>
      </c>
    </row>
    <row r="5" ht="15" customHeight="1">
      <c r="C5" s="33" t="s">
        <v>245</v>
      </c>
    </row>
    <row r="7" ht="30.75" customHeight="1">
      <c r="C7" s="33" t="s">
        <v>264</v>
      </c>
    </row>
    <row r="10" spans="2:4" ht="15" customHeight="1">
      <c r="B10" s="259" t="s">
        <v>243</v>
      </c>
      <c r="C10" s="259"/>
      <c r="D10" s="259"/>
    </row>
    <row r="11" spans="2:4" ht="15" customHeight="1">
      <c r="B11" s="259" t="s">
        <v>244</v>
      </c>
      <c r="C11" s="259"/>
      <c r="D11" s="259"/>
    </row>
    <row r="13" spans="2:4" ht="42.75" customHeight="1">
      <c r="B13" s="97" t="s">
        <v>216</v>
      </c>
      <c r="C13" s="100" t="s">
        <v>292</v>
      </c>
      <c r="D13" s="97" t="s">
        <v>242</v>
      </c>
    </row>
    <row r="14" spans="2:4" ht="60" customHeight="1">
      <c r="B14" s="98" t="s">
        <v>217</v>
      </c>
      <c r="C14" s="96" t="s">
        <v>220</v>
      </c>
      <c r="D14" s="116">
        <f>D15+D25</f>
        <v>272.346</v>
      </c>
    </row>
    <row r="15" spans="2:4" ht="36.75" customHeight="1">
      <c r="B15" s="98" t="s">
        <v>218</v>
      </c>
      <c r="C15" s="96" t="s">
        <v>221</v>
      </c>
      <c r="D15" s="167">
        <f>D16+D20</f>
        <v>272.346</v>
      </c>
    </row>
    <row r="16" spans="2:4" ht="39.75" customHeight="1">
      <c r="B16" s="98" t="s">
        <v>219</v>
      </c>
      <c r="C16" s="96" t="s">
        <v>222</v>
      </c>
      <c r="D16" s="116">
        <f>D17</f>
        <v>428.346</v>
      </c>
    </row>
    <row r="17" spans="2:4" ht="37.5" customHeight="1">
      <c r="B17" s="98" t="s">
        <v>238</v>
      </c>
      <c r="C17" s="96" t="s">
        <v>240</v>
      </c>
      <c r="D17" s="116">
        <f>D18</f>
        <v>428.346</v>
      </c>
    </row>
    <row r="18" spans="2:4" ht="33.75" customHeight="1">
      <c r="B18" s="98" t="s">
        <v>239</v>
      </c>
      <c r="C18" s="96" t="s">
        <v>241</v>
      </c>
      <c r="D18" s="116">
        <v>428.346</v>
      </c>
    </row>
    <row r="19" spans="2:4" ht="41.25" customHeight="1">
      <c r="B19" s="98" t="s">
        <v>293</v>
      </c>
      <c r="C19" s="96" t="s">
        <v>223</v>
      </c>
      <c r="D19" s="99">
        <f>D20</f>
        <v>-156</v>
      </c>
    </row>
    <row r="20" spans="2:4" ht="41.25" customHeight="1">
      <c r="B20" s="98" t="s">
        <v>294</v>
      </c>
      <c r="C20" s="96" t="s">
        <v>224</v>
      </c>
      <c r="D20" s="99">
        <f>D21+D23</f>
        <v>-156</v>
      </c>
    </row>
    <row r="21" spans="2:4" ht="54" customHeight="1">
      <c r="B21" s="98" t="s">
        <v>295</v>
      </c>
      <c r="C21" s="96" t="s">
        <v>225</v>
      </c>
      <c r="D21" s="99">
        <f>D22</f>
        <v>0</v>
      </c>
    </row>
    <row r="22" spans="2:4" ht="55.5" customHeight="1">
      <c r="B22" s="98" t="s">
        <v>296</v>
      </c>
      <c r="C22" s="96" t="s">
        <v>226</v>
      </c>
      <c r="D22" s="99">
        <v>0</v>
      </c>
    </row>
    <row r="23" spans="2:4" ht="52.5" customHeight="1">
      <c r="B23" s="98" t="s">
        <v>297</v>
      </c>
      <c r="C23" s="96" t="s">
        <v>227</v>
      </c>
      <c r="D23" s="99">
        <f>D24</f>
        <v>-156</v>
      </c>
    </row>
    <row r="24" spans="2:4" ht="52.5" customHeight="1">
      <c r="B24" s="98" t="s">
        <v>298</v>
      </c>
      <c r="C24" s="96" t="s">
        <v>228</v>
      </c>
      <c r="D24" s="99">
        <v>-156</v>
      </c>
    </row>
    <row r="25" spans="2:4" ht="33" customHeight="1">
      <c r="B25" s="98" t="s">
        <v>299</v>
      </c>
      <c r="C25" s="96" t="s">
        <v>229</v>
      </c>
      <c r="D25" s="99">
        <f>D26</f>
        <v>0</v>
      </c>
    </row>
    <row r="26" spans="2:4" ht="17.25" customHeight="1">
      <c r="B26" s="98" t="s">
        <v>300</v>
      </c>
      <c r="C26" s="96" t="s">
        <v>230</v>
      </c>
      <c r="D26" s="99">
        <f>D27+D31</f>
        <v>0</v>
      </c>
    </row>
    <row r="27" spans="2:4" ht="19.5" customHeight="1">
      <c r="B27" s="98" t="s">
        <v>462</v>
      </c>
      <c r="C27" s="96" t="s">
        <v>231</v>
      </c>
      <c r="D27" s="116">
        <f>D28</f>
        <v>-8855.782</v>
      </c>
    </row>
    <row r="28" spans="2:4" ht="18" customHeight="1">
      <c r="B28" s="98" t="s">
        <v>468</v>
      </c>
      <c r="C28" s="96" t="s">
        <v>232</v>
      </c>
      <c r="D28" s="116">
        <f>D29</f>
        <v>-8855.782</v>
      </c>
    </row>
    <row r="29" spans="2:4" ht="38.25" customHeight="1">
      <c r="B29" s="98" t="s">
        <v>469</v>
      </c>
      <c r="C29" s="96" t="s">
        <v>233</v>
      </c>
      <c r="D29" s="116">
        <f>D30</f>
        <v>-8855.782</v>
      </c>
    </row>
    <row r="30" spans="2:4" ht="36" customHeight="1">
      <c r="B30" s="98" t="s">
        <v>471</v>
      </c>
      <c r="C30" s="96" t="s">
        <v>234</v>
      </c>
      <c r="D30" s="116">
        <v>-8855.782</v>
      </c>
    </row>
    <row r="31" spans="2:4" ht="26.25" customHeight="1">
      <c r="B31" s="98" t="s">
        <v>473</v>
      </c>
      <c r="C31" s="96" t="s">
        <v>235</v>
      </c>
      <c r="D31" s="167">
        <f>D32</f>
        <v>8855.782</v>
      </c>
    </row>
    <row r="32" spans="2:4" ht="18.75" customHeight="1">
      <c r="B32" s="98" t="s">
        <v>475</v>
      </c>
      <c r="C32" s="96" t="s">
        <v>236</v>
      </c>
      <c r="D32" s="167">
        <f>D33</f>
        <v>8855.782</v>
      </c>
    </row>
    <row r="33" spans="2:4" ht="33.75" customHeight="1">
      <c r="B33" s="98" t="s">
        <v>540</v>
      </c>
      <c r="C33" s="96" t="s">
        <v>301</v>
      </c>
      <c r="D33" s="167">
        <f>D34</f>
        <v>8855.782</v>
      </c>
    </row>
    <row r="34" spans="2:4" ht="48.75" customHeight="1">
      <c r="B34" s="98" t="s">
        <v>302</v>
      </c>
      <c r="C34" s="96" t="s">
        <v>237</v>
      </c>
      <c r="D34" s="167">
        <v>8855.782</v>
      </c>
    </row>
    <row r="36" ht="15" customHeight="1">
      <c r="D36" s="115"/>
    </row>
  </sheetData>
  <sheetProtection/>
  <mergeCells count="2">
    <mergeCell ref="B10:D10"/>
    <mergeCell ref="B11:D11"/>
  </mergeCells>
  <printOptions/>
  <pageMargins left="0.1968503937007874" right="0" top="0.3937007874015748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1">
      <selection activeCell="C72" sqref="C72"/>
    </sheetView>
  </sheetViews>
  <sheetFormatPr defaultColWidth="9.140625" defaultRowHeight="12.75"/>
  <cols>
    <col min="1" max="1" width="22.28125" style="24" customWidth="1"/>
    <col min="2" max="2" width="25.28125" style="24" customWidth="1"/>
    <col min="3" max="3" width="66.8515625" style="28" customWidth="1"/>
    <col min="4" max="16384" width="9.140625" style="24" customWidth="1"/>
  </cols>
  <sheetData>
    <row r="2" spans="1:3" ht="15">
      <c r="A2" s="196"/>
      <c r="B2" s="196"/>
      <c r="C2" s="210" t="s">
        <v>86</v>
      </c>
    </row>
    <row r="3" spans="1:3" ht="15">
      <c r="A3" s="196"/>
      <c r="B3" s="196"/>
      <c r="C3" s="211" t="s">
        <v>83</v>
      </c>
    </row>
    <row r="4" spans="1:3" ht="15">
      <c r="A4" s="196"/>
      <c r="B4" s="196"/>
      <c r="C4" s="210" t="s">
        <v>84</v>
      </c>
    </row>
    <row r="5" spans="1:3" ht="15">
      <c r="A5" s="196"/>
      <c r="B5" s="196"/>
      <c r="C5" s="212" t="s">
        <v>85</v>
      </c>
    </row>
    <row r="6" spans="1:3" ht="15">
      <c r="A6" s="196"/>
      <c r="B6" s="196"/>
      <c r="C6" s="213" t="s">
        <v>491</v>
      </c>
    </row>
    <row r="7" spans="1:3" ht="15">
      <c r="A7" s="196"/>
      <c r="B7" s="196"/>
      <c r="C7" s="18" t="s">
        <v>596</v>
      </c>
    </row>
    <row r="8" spans="1:3" ht="15">
      <c r="A8" s="271" t="s">
        <v>303</v>
      </c>
      <c r="B8" s="271"/>
      <c r="C8" s="271"/>
    </row>
    <row r="9" spans="1:3" ht="15">
      <c r="A9" s="271"/>
      <c r="B9" s="271"/>
      <c r="C9" s="271"/>
    </row>
    <row r="10" spans="1:3" ht="6" customHeight="1">
      <c r="A10" s="271"/>
      <c r="B10" s="271"/>
      <c r="C10" s="271"/>
    </row>
    <row r="11" spans="1:6" ht="6" customHeight="1">
      <c r="A11" s="271"/>
      <c r="B11" s="271"/>
      <c r="C11" s="271"/>
      <c r="F11" s="29"/>
    </row>
    <row r="12" spans="1:6" ht="15">
      <c r="A12" s="196"/>
      <c r="B12" s="196"/>
      <c r="C12" s="214"/>
      <c r="F12" s="29"/>
    </row>
    <row r="13" spans="1:6" ht="15.75" thickBot="1">
      <c r="A13" s="196"/>
      <c r="B13" s="196"/>
      <c r="C13" s="214"/>
      <c r="F13" s="29"/>
    </row>
    <row r="14" spans="1:3" ht="15">
      <c r="A14" s="275" t="s">
        <v>187</v>
      </c>
      <c r="B14" s="276"/>
      <c r="C14" s="215" t="s">
        <v>124</v>
      </c>
    </row>
    <row r="15" spans="1:3" ht="15" customHeight="1">
      <c r="A15" s="277" t="s">
        <v>427</v>
      </c>
      <c r="B15" s="279" t="s">
        <v>426</v>
      </c>
      <c r="C15" s="267" t="s">
        <v>428</v>
      </c>
    </row>
    <row r="16" spans="1:3" ht="65.25" customHeight="1">
      <c r="A16" s="278"/>
      <c r="B16" s="280"/>
      <c r="C16" s="268"/>
    </row>
    <row r="17" spans="1:3" ht="15">
      <c r="A17" s="216">
        <v>1</v>
      </c>
      <c r="B17" s="217">
        <v>2</v>
      </c>
      <c r="C17" s="218">
        <v>3</v>
      </c>
    </row>
    <row r="18" spans="1:3" ht="22.5" customHeight="1" thickBot="1">
      <c r="A18" s="199">
        <v>400</v>
      </c>
      <c r="B18" s="272" t="s">
        <v>125</v>
      </c>
      <c r="C18" s="273"/>
    </row>
    <row r="19" spans="1:3" ht="15">
      <c r="A19" s="269">
        <v>400</v>
      </c>
      <c r="B19" s="270" t="s">
        <v>126</v>
      </c>
      <c r="C19" s="274" t="s">
        <v>127</v>
      </c>
    </row>
    <row r="20" spans="1:3" ht="46.5" customHeight="1">
      <c r="A20" s="260"/>
      <c r="B20" s="261"/>
      <c r="C20" s="262"/>
    </row>
    <row r="21" spans="1:3" ht="15">
      <c r="A21" s="260">
        <v>400</v>
      </c>
      <c r="B21" s="261" t="s">
        <v>128</v>
      </c>
      <c r="C21" s="262" t="s">
        <v>127</v>
      </c>
    </row>
    <row r="22" spans="1:3" ht="46.5" customHeight="1">
      <c r="A22" s="260"/>
      <c r="B22" s="261"/>
      <c r="C22" s="262"/>
    </row>
    <row r="23" spans="1:3" ht="15">
      <c r="A23" s="260">
        <v>400</v>
      </c>
      <c r="B23" s="261" t="s">
        <v>129</v>
      </c>
      <c r="C23" s="262" t="s">
        <v>127</v>
      </c>
    </row>
    <row r="24" spans="1:3" ht="45" customHeight="1">
      <c r="A24" s="260"/>
      <c r="B24" s="261"/>
      <c r="C24" s="262"/>
    </row>
    <row r="25" spans="1:3" ht="15">
      <c r="A25" s="260">
        <v>400</v>
      </c>
      <c r="B25" s="261" t="s">
        <v>110</v>
      </c>
      <c r="C25" s="262" t="s">
        <v>4</v>
      </c>
    </row>
    <row r="26" spans="1:3" ht="58.5" customHeight="1">
      <c r="A26" s="260"/>
      <c r="B26" s="261"/>
      <c r="C26" s="262"/>
    </row>
    <row r="27" spans="1:3" ht="15">
      <c r="A27" s="260">
        <v>400</v>
      </c>
      <c r="B27" s="261" t="s">
        <v>130</v>
      </c>
      <c r="C27" s="262" t="s">
        <v>195</v>
      </c>
    </row>
    <row r="28" spans="1:3" ht="62.25" customHeight="1">
      <c r="A28" s="260"/>
      <c r="B28" s="261"/>
      <c r="C28" s="262"/>
    </row>
    <row r="29" spans="1:3" ht="15">
      <c r="A29" s="260">
        <v>400</v>
      </c>
      <c r="B29" s="261" t="s">
        <v>131</v>
      </c>
      <c r="C29" s="262" t="s">
        <v>8</v>
      </c>
    </row>
    <row r="30" spans="1:3" ht="30.75" customHeight="1">
      <c r="A30" s="260"/>
      <c r="B30" s="261"/>
      <c r="C30" s="262"/>
    </row>
    <row r="31" spans="1:3" ht="39.75" customHeight="1">
      <c r="A31" s="260">
        <v>400</v>
      </c>
      <c r="B31" s="261" t="s">
        <v>132</v>
      </c>
      <c r="C31" s="262" t="s">
        <v>133</v>
      </c>
    </row>
    <row r="32" spans="1:3" ht="21" customHeight="1">
      <c r="A32" s="260"/>
      <c r="B32" s="261"/>
      <c r="C32" s="262"/>
    </row>
    <row r="33" spans="1:3" ht="28.5" customHeight="1">
      <c r="A33" s="219">
        <v>400</v>
      </c>
      <c r="B33" s="220" t="s">
        <v>112</v>
      </c>
      <c r="C33" s="221" t="s">
        <v>111</v>
      </c>
    </row>
    <row r="34" spans="1:3" ht="28.5" customHeight="1">
      <c r="A34" s="219">
        <v>400</v>
      </c>
      <c r="B34" s="220" t="s">
        <v>113</v>
      </c>
      <c r="C34" s="221" t="s">
        <v>114</v>
      </c>
    </row>
    <row r="35" spans="1:3" ht="28.5" customHeight="1">
      <c r="A35" s="219">
        <v>400</v>
      </c>
      <c r="B35" s="220" t="s">
        <v>116</v>
      </c>
      <c r="C35" s="221" t="s">
        <v>115</v>
      </c>
    </row>
    <row r="36" spans="1:3" ht="15">
      <c r="A36" s="260">
        <v>400</v>
      </c>
      <c r="B36" s="261" t="s">
        <v>117</v>
      </c>
      <c r="C36" s="262" t="s">
        <v>134</v>
      </c>
    </row>
    <row r="37" spans="1:3" ht="61.5" customHeight="1">
      <c r="A37" s="260"/>
      <c r="B37" s="261"/>
      <c r="C37" s="262"/>
    </row>
    <row r="38" spans="1:3" ht="15">
      <c r="A38" s="260">
        <v>400</v>
      </c>
      <c r="B38" s="261" t="s">
        <v>118</v>
      </c>
      <c r="C38" s="262" t="s">
        <v>135</v>
      </c>
    </row>
    <row r="39" spans="1:3" ht="60" customHeight="1">
      <c r="A39" s="260"/>
      <c r="B39" s="261"/>
      <c r="C39" s="262"/>
    </row>
    <row r="40" spans="1:3" ht="75" customHeight="1">
      <c r="A40" s="219">
        <v>400</v>
      </c>
      <c r="B40" s="220" t="s">
        <v>119</v>
      </c>
      <c r="C40" s="221" t="s">
        <v>141</v>
      </c>
    </row>
    <row r="41" spans="1:3" ht="27.75" customHeight="1">
      <c r="A41" s="219">
        <v>400</v>
      </c>
      <c r="B41" s="220" t="s">
        <v>121</v>
      </c>
      <c r="C41" s="222" t="s">
        <v>329</v>
      </c>
    </row>
    <row r="42" spans="1:3" ht="18.75" customHeight="1">
      <c r="A42" s="219">
        <v>400</v>
      </c>
      <c r="B42" s="220" t="s">
        <v>120</v>
      </c>
      <c r="C42" s="221" t="s">
        <v>54</v>
      </c>
    </row>
    <row r="43" spans="1:3" ht="48" customHeight="1">
      <c r="A43" s="219">
        <v>400</v>
      </c>
      <c r="B43" s="220" t="s">
        <v>211</v>
      </c>
      <c r="C43" s="221" t="s">
        <v>212</v>
      </c>
    </row>
    <row r="44" spans="1:3" ht="33" customHeight="1">
      <c r="A44" s="219">
        <v>400</v>
      </c>
      <c r="B44" s="220" t="s">
        <v>213</v>
      </c>
      <c r="C44" s="221" t="s">
        <v>214</v>
      </c>
    </row>
    <row r="45" spans="1:3" ht="26.25" customHeight="1">
      <c r="A45" s="219">
        <v>400</v>
      </c>
      <c r="B45" s="220" t="s">
        <v>88</v>
      </c>
      <c r="C45" s="221" t="s">
        <v>89</v>
      </c>
    </row>
    <row r="46" spans="1:3" ht="21" customHeight="1">
      <c r="A46" s="219">
        <v>400</v>
      </c>
      <c r="B46" s="220" t="s">
        <v>142</v>
      </c>
      <c r="C46" s="223" t="s">
        <v>143</v>
      </c>
    </row>
    <row r="47" spans="1:3" ht="24.75" customHeight="1">
      <c r="A47" s="219">
        <v>400</v>
      </c>
      <c r="B47" s="220" t="s">
        <v>144</v>
      </c>
      <c r="C47" s="223" t="s">
        <v>145</v>
      </c>
    </row>
    <row r="48" spans="1:3" ht="28.5" customHeight="1">
      <c r="A48" s="219">
        <v>400</v>
      </c>
      <c r="B48" s="220" t="s">
        <v>146</v>
      </c>
      <c r="C48" s="223" t="s">
        <v>23</v>
      </c>
    </row>
    <row r="49" spans="1:3" ht="58.5" customHeight="1">
      <c r="A49" s="219">
        <v>400</v>
      </c>
      <c r="B49" s="220" t="s">
        <v>466</v>
      </c>
      <c r="C49" s="223" t="s">
        <v>147</v>
      </c>
    </row>
    <row r="50" spans="1:3" ht="42.75" customHeight="1">
      <c r="A50" s="219">
        <v>400</v>
      </c>
      <c r="B50" s="220" t="s">
        <v>467</v>
      </c>
      <c r="C50" s="223" t="s">
        <v>148</v>
      </c>
    </row>
    <row r="51" spans="1:3" ht="39" customHeight="1">
      <c r="A51" s="219">
        <v>400</v>
      </c>
      <c r="B51" s="220" t="s">
        <v>149</v>
      </c>
      <c r="C51" s="223" t="s">
        <v>150</v>
      </c>
    </row>
    <row r="52" spans="1:3" ht="48" customHeight="1">
      <c r="A52" s="224">
        <v>400</v>
      </c>
      <c r="B52" s="225" t="s">
        <v>259</v>
      </c>
      <c r="C52" s="226" t="s">
        <v>252</v>
      </c>
    </row>
    <row r="53" spans="1:3" ht="42.75" customHeight="1">
      <c r="A53" s="224">
        <v>400</v>
      </c>
      <c r="B53" s="225" t="s">
        <v>260</v>
      </c>
      <c r="C53" s="226" t="s">
        <v>253</v>
      </c>
    </row>
    <row r="54" spans="1:3" ht="42" customHeight="1">
      <c r="A54" s="224">
        <v>400</v>
      </c>
      <c r="B54" s="225" t="s">
        <v>261</v>
      </c>
      <c r="C54" s="226" t="s">
        <v>254</v>
      </c>
    </row>
    <row r="55" spans="1:3" ht="85.5" customHeight="1">
      <c r="A55" s="224">
        <v>400</v>
      </c>
      <c r="B55" s="225" t="s">
        <v>262</v>
      </c>
      <c r="C55" s="226" t="s">
        <v>263</v>
      </c>
    </row>
    <row r="56" spans="1:3" ht="43.5" customHeight="1">
      <c r="A56" s="219">
        <v>400</v>
      </c>
      <c r="B56" s="220" t="s">
        <v>151</v>
      </c>
      <c r="C56" s="227" t="s">
        <v>152</v>
      </c>
    </row>
    <row r="57" spans="1:3" ht="28.5" customHeight="1">
      <c r="A57" s="219">
        <v>400</v>
      </c>
      <c r="B57" s="220" t="s">
        <v>153</v>
      </c>
      <c r="C57" s="223" t="s">
        <v>156</v>
      </c>
    </row>
    <row r="58" spans="1:3" ht="25.5">
      <c r="A58" s="224">
        <v>400</v>
      </c>
      <c r="B58" s="225" t="s">
        <v>433</v>
      </c>
      <c r="C58" s="228" t="s">
        <v>560</v>
      </c>
    </row>
    <row r="59" spans="1:3" ht="44.25" customHeight="1">
      <c r="A59" s="219">
        <v>400</v>
      </c>
      <c r="B59" s="220" t="s">
        <v>188</v>
      </c>
      <c r="C59" s="223" t="s">
        <v>191</v>
      </c>
    </row>
    <row r="60" spans="1:3" ht="21.75" customHeight="1">
      <c r="A60" s="224">
        <v>400</v>
      </c>
      <c r="B60" s="225" t="s">
        <v>157</v>
      </c>
      <c r="C60" s="228" t="s">
        <v>90</v>
      </c>
    </row>
    <row r="61" spans="1:3" ht="25.5">
      <c r="A61" s="219">
        <v>400</v>
      </c>
      <c r="B61" s="220" t="s">
        <v>172</v>
      </c>
      <c r="C61" s="223" t="s">
        <v>150</v>
      </c>
    </row>
    <row r="62" spans="1:3" ht="30" customHeight="1">
      <c r="A62" s="219">
        <v>400</v>
      </c>
      <c r="B62" s="220" t="s">
        <v>173</v>
      </c>
      <c r="C62" s="223" t="s">
        <v>48</v>
      </c>
    </row>
    <row r="63" spans="1:3" ht="47.25" customHeight="1">
      <c r="A63" s="219">
        <v>400</v>
      </c>
      <c r="B63" s="220" t="s">
        <v>138</v>
      </c>
      <c r="C63" s="226" t="s">
        <v>87</v>
      </c>
    </row>
    <row r="64" spans="1:3" ht="46.5" customHeight="1">
      <c r="A64" s="219">
        <v>400</v>
      </c>
      <c r="B64" s="220" t="s">
        <v>558</v>
      </c>
      <c r="C64" s="226" t="s">
        <v>87</v>
      </c>
    </row>
    <row r="65" spans="1:3" ht="21" customHeight="1">
      <c r="A65" s="219">
        <v>400</v>
      </c>
      <c r="B65" s="220" t="s">
        <v>339</v>
      </c>
      <c r="C65" s="226" t="s">
        <v>122</v>
      </c>
    </row>
    <row r="66" spans="1:3" ht="27.75" customHeight="1">
      <c r="A66" s="219">
        <v>400</v>
      </c>
      <c r="B66" s="220" t="s">
        <v>174</v>
      </c>
      <c r="C66" s="223" t="s">
        <v>175</v>
      </c>
    </row>
    <row r="67" spans="1:3" ht="15">
      <c r="A67" s="260">
        <v>400</v>
      </c>
      <c r="B67" s="261" t="s">
        <v>176</v>
      </c>
      <c r="C67" s="264" t="s">
        <v>177</v>
      </c>
    </row>
    <row r="68" spans="1:3" ht="27.75" customHeight="1" thickBot="1">
      <c r="A68" s="263"/>
      <c r="B68" s="266"/>
      <c r="C68" s="265"/>
    </row>
    <row r="69" ht="29.25" customHeight="1">
      <c r="C69" s="24"/>
    </row>
    <row r="70" spans="1:3" ht="18.75" customHeight="1">
      <c r="A70" s="53"/>
      <c r="B70" s="53"/>
      <c r="C70" s="53"/>
    </row>
  </sheetData>
  <sheetProtection/>
  <mergeCells count="36">
    <mergeCell ref="A27:A28"/>
    <mergeCell ref="B25:B26"/>
    <mergeCell ref="B27:B28"/>
    <mergeCell ref="C27:C28"/>
    <mergeCell ref="C25:C26"/>
    <mergeCell ref="A25:A26"/>
    <mergeCell ref="A8:C11"/>
    <mergeCell ref="B18:C18"/>
    <mergeCell ref="C19:C20"/>
    <mergeCell ref="A14:B14"/>
    <mergeCell ref="A15:A16"/>
    <mergeCell ref="B15:B16"/>
    <mergeCell ref="C23:C24"/>
    <mergeCell ref="B21:B22"/>
    <mergeCell ref="C15:C16"/>
    <mergeCell ref="A19:A20"/>
    <mergeCell ref="B19:B20"/>
    <mergeCell ref="A21:A22"/>
    <mergeCell ref="A23:A24"/>
    <mergeCell ref="C21:C22"/>
    <mergeCell ref="B23:B24"/>
    <mergeCell ref="C38:C39"/>
    <mergeCell ref="A67:A68"/>
    <mergeCell ref="A38:A39"/>
    <mergeCell ref="C67:C68"/>
    <mergeCell ref="B67:B68"/>
    <mergeCell ref="B38:B39"/>
    <mergeCell ref="A36:A37"/>
    <mergeCell ref="B36:B37"/>
    <mergeCell ref="A29:A30"/>
    <mergeCell ref="C29:C30"/>
    <mergeCell ref="C36:C37"/>
    <mergeCell ref="C31:C32"/>
    <mergeCell ref="B29:B30"/>
    <mergeCell ref="A31:A32"/>
    <mergeCell ref="B31:B32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42">
      <selection activeCell="B154" sqref="B154"/>
    </sheetView>
  </sheetViews>
  <sheetFormatPr defaultColWidth="9.140625" defaultRowHeight="12.75"/>
  <cols>
    <col min="1" max="1" width="37.421875" style="48" customWidth="1"/>
    <col min="2" max="2" width="6.7109375" style="48" customWidth="1"/>
    <col min="3" max="3" width="7.140625" style="49" customWidth="1"/>
    <col min="4" max="4" width="7.8515625" style="49" customWidth="1"/>
    <col min="5" max="5" width="10.7109375" style="49" customWidth="1"/>
    <col min="6" max="6" width="7.28125" style="49" customWidth="1"/>
    <col min="7" max="7" width="11.28125" style="50" customWidth="1"/>
    <col min="8" max="16384" width="9.140625" style="48" customWidth="1"/>
  </cols>
  <sheetData>
    <row r="1" spans="4:7" ht="15.75">
      <c r="D1" s="25" t="s">
        <v>200</v>
      </c>
      <c r="E1" s="229"/>
      <c r="F1" s="230"/>
      <c r="G1" s="230"/>
    </row>
    <row r="2" spans="4:7" ht="15.75">
      <c r="D2" s="26" t="s">
        <v>83</v>
      </c>
      <c r="E2" s="229"/>
      <c r="F2" s="230"/>
      <c r="G2" s="230"/>
    </row>
    <row r="3" spans="4:7" ht="15.75">
      <c r="D3" s="25" t="s">
        <v>84</v>
      </c>
      <c r="E3" s="229"/>
      <c r="F3" s="230"/>
      <c r="G3" s="230"/>
    </row>
    <row r="4" spans="4:7" ht="15.75">
      <c r="D4" s="27" t="s">
        <v>85</v>
      </c>
      <c r="E4" s="229"/>
      <c r="F4" s="230"/>
      <c r="G4" s="230"/>
    </row>
    <row r="5" spans="4:7" ht="17.25" customHeight="1">
      <c r="D5" s="231" t="s">
        <v>492</v>
      </c>
      <c r="E5" s="229"/>
      <c r="F5" s="230"/>
      <c r="G5" s="230"/>
    </row>
    <row r="6" spans="4:7" ht="15.75">
      <c r="D6" s="232" t="s">
        <v>597</v>
      </c>
      <c r="E6" s="233"/>
      <c r="F6" s="230"/>
      <c r="G6" s="230"/>
    </row>
    <row r="7" spans="5:6" ht="15.75">
      <c r="E7" s="52"/>
      <c r="F7" s="51"/>
    </row>
    <row r="8" spans="1:7" ht="15.75">
      <c r="A8" s="281" t="s">
        <v>493</v>
      </c>
      <c r="B8" s="281"/>
      <c r="C8" s="281"/>
      <c r="D8" s="281"/>
      <c r="E8" s="281"/>
      <c r="F8" s="281"/>
      <c r="G8" s="281"/>
    </row>
    <row r="9" spans="1:7" ht="15.75">
      <c r="A9" s="281"/>
      <c r="B9" s="281"/>
      <c r="C9" s="281"/>
      <c r="D9" s="281"/>
      <c r="E9" s="281"/>
      <c r="F9" s="281"/>
      <c r="G9" s="281"/>
    </row>
    <row r="10" spans="1:7" ht="16.5" thickBot="1">
      <c r="A10" s="78"/>
      <c r="B10" s="78"/>
      <c r="C10" s="79"/>
      <c r="D10" s="79"/>
      <c r="E10" s="80"/>
      <c r="F10" s="80"/>
      <c r="G10" s="81" t="s">
        <v>533</v>
      </c>
    </row>
    <row r="11" spans="1:7" ht="60">
      <c r="A11" s="147"/>
      <c r="B11" s="148"/>
      <c r="C11" s="149" t="s">
        <v>342</v>
      </c>
      <c r="D11" s="149" t="s">
        <v>343</v>
      </c>
      <c r="E11" s="149" t="s">
        <v>344</v>
      </c>
      <c r="F11" s="149" t="s">
        <v>345</v>
      </c>
      <c r="G11" s="150" t="s">
        <v>494</v>
      </c>
    </row>
    <row r="12" spans="1:7" ht="15.75">
      <c r="A12" s="151" t="s">
        <v>346</v>
      </c>
      <c r="B12" s="133"/>
      <c r="C12" s="134"/>
      <c r="D12" s="134"/>
      <c r="E12" s="134"/>
      <c r="F12" s="134"/>
      <c r="G12" s="173">
        <f>G13+G44+G51+G64+G85+G125+G131+G139+G143+G145</f>
        <v>8699.782000000001</v>
      </c>
    </row>
    <row r="13" spans="1:7" ht="15.75">
      <c r="A13" s="152" t="s">
        <v>56</v>
      </c>
      <c r="B13" s="135">
        <v>400</v>
      </c>
      <c r="C13" s="134" t="s">
        <v>347</v>
      </c>
      <c r="D13" s="134"/>
      <c r="E13" s="134"/>
      <c r="F13" s="134"/>
      <c r="G13" s="153">
        <f>G14+G18+G35+G31+G25+G29</f>
        <v>2920.1</v>
      </c>
    </row>
    <row r="14" spans="1:7" ht="45" customHeight="1">
      <c r="A14" s="152" t="s">
        <v>348</v>
      </c>
      <c r="B14" s="136">
        <v>400</v>
      </c>
      <c r="C14" s="137" t="s">
        <v>347</v>
      </c>
      <c r="D14" s="137" t="s">
        <v>349</v>
      </c>
      <c r="E14" s="137"/>
      <c r="F14" s="137"/>
      <c r="G14" s="154">
        <f>G15</f>
        <v>756</v>
      </c>
    </row>
    <row r="15" spans="1:7" ht="75">
      <c r="A15" s="152" t="s">
        <v>350</v>
      </c>
      <c r="B15" s="136">
        <v>400</v>
      </c>
      <c r="C15" s="137" t="s">
        <v>347</v>
      </c>
      <c r="D15" s="137" t="s">
        <v>349</v>
      </c>
      <c r="E15" s="137" t="s">
        <v>351</v>
      </c>
      <c r="F15" s="137"/>
      <c r="G15" s="154">
        <f>G16</f>
        <v>756</v>
      </c>
    </row>
    <row r="16" spans="1:7" ht="15.75">
      <c r="A16" s="152" t="s">
        <v>57</v>
      </c>
      <c r="B16" s="136">
        <v>400</v>
      </c>
      <c r="C16" s="137" t="s">
        <v>347</v>
      </c>
      <c r="D16" s="137" t="s">
        <v>349</v>
      </c>
      <c r="E16" s="137" t="s">
        <v>352</v>
      </c>
      <c r="F16" s="137"/>
      <c r="G16" s="154">
        <f>G17</f>
        <v>756</v>
      </c>
    </row>
    <row r="17" spans="1:7" ht="90.75" customHeight="1">
      <c r="A17" s="131" t="s">
        <v>434</v>
      </c>
      <c r="B17" s="136">
        <v>400</v>
      </c>
      <c r="C17" s="137" t="s">
        <v>347</v>
      </c>
      <c r="D17" s="137" t="s">
        <v>349</v>
      </c>
      <c r="E17" s="137" t="s">
        <v>352</v>
      </c>
      <c r="F17" s="137" t="s">
        <v>435</v>
      </c>
      <c r="G17" s="154">
        <f>'бюджетная роспись'!G11</f>
        <v>756</v>
      </c>
    </row>
    <row r="18" spans="1:7" ht="74.25" customHeight="1">
      <c r="A18" s="152" t="s">
        <v>353</v>
      </c>
      <c r="B18" s="136">
        <v>400</v>
      </c>
      <c r="C18" s="137" t="s">
        <v>347</v>
      </c>
      <c r="D18" s="137" t="s">
        <v>354</v>
      </c>
      <c r="E18" s="137"/>
      <c r="F18" s="137"/>
      <c r="G18" s="154">
        <f>G19</f>
        <v>234.3</v>
      </c>
    </row>
    <row r="19" spans="1:7" ht="74.25" customHeight="1">
      <c r="A19" s="152" t="s">
        <v>350</v>
      </c>
      <c r="B19" s="136">
        <v>400</v>
      </c>
      <c r="C19" s="137" t="s">
        <v>347</v>
      </c>
      <c r="D19" s="137" t="s">
        <v>354</v>
      </c>
      <c r="E19" s="137" t="s">
        <v>351</v>
      </c>
      <c r="F19" s="137"/>
      <c r="G19" s="154">
        <f>G20</f>
        <v>234.3</v>
      </c>
    </row>
    <row r="20" spans="1:7" ht="15.75">
      <c r="A20" s="152" t="s">
        <v>58</v>
      </c>
      <c r="B20" s="136">
        <v>400</v>
      </c>
      <c r="C20" s="137" t="s">
        <v>347</v>
      </c>
      <c r="D20" s="137" t="s">
        <v>354</v>
      </c>
      <c r="E20" s="137" t="s">
        <v>355</v>
      </c>
      <c r="F20" s="137"/>
      <c r="G20" s="154">
        <f>G21</f>
        <v>234.3</v>
      </c>
    </row>
    <row r="21" spans="1:7" ht="87.75" customHeight="1">
      <c r="A21" s="131" t="s">
        <v>434</v>
      </c>
      <c r="B21" s="136">
        <v>400</v>
      </c>
      <c r="C21" s="137" t="s">
        <v>347</v>
      </c>
      <c r="D21" s="137" t="s">
        <v>354</v>
      </c>
      <c r="E21" s="137" t="s">
        <v>355</v>
      </c>
      <c r="F21" s="137" t="s">
        <v>435</v>
      </c>
      <c r="G21" s="154">
        <f>'бюджетная роспись'!G14</f>
        <v>234.3</v>
      </c>
    </row>
    <row r="22" spans="1:7" ht="30" hidden="1">
      <c r="A22" s="152" t="s">
        <v>358</v>
      </c>
      <c r="B22" s="136">
        <v>400</v>
      </c>
      <c r="C22" s="137" t="s">
        <v>347</v>
      </c>
      <c r="D22" s="137" t="s">
        <v>357</v>
      </c>
      <c r="E22" s="137" t="s">
        <v>359</v>
      </c>
      <c r="F22" s="137"/>
      <c r="G22" s="154"/>
    </row>
    <row r="23" spans="1:7" ht="15.75" hidden="1">
      <c r="A23" s="152" t="s">
        <v>102</v>
      </c>
      <c r="B23" s="136">
        <v>400</v>
      </c>
      <c r="C23" s="137" t="s">
        <v>347</v>
      </c>
      <c r="D23" s="137" t="s">
        <v>357</v>
      </c>
      <c r="E23" s="137" t="s">
        <v>359</v>
      </c>
      <c r="F23" s="137" t="s">
        <v>356</v>
      </c>
      <c r="G23" s="154"/>
    </row>
    <row r="24" spans="1:7" ht="15.75">
      <c r="A24" s="152"/>
      <c r="B24" s="136"/>
      <c r="C24" s="137"/>
      <c r="D24" s="137"/>
      <c r="E24" s="137"/>
      <c r="F24" s="137"/>
      <c r="G24" s="154"/>
    </row>
    <row r="25" spans="1:7" ht="15" customHeight="1">
      <c r="A25" s="152" t="s">
        <v>338</v>
      </c>
      <c r="B25" s="136">
        <v>400</v>
      </c>
      <c r="C25" s="137" t="s">
        <v>347</v>
      </c>
      <c r="D25" s="137" t="s">
        <v>357</v>
      </c>
      <c r="E25" s="137"/>
      <c r="F25" s="137"/>
      <c r="G25" s="154">
        <f>G26</f>
        <v>261.7</v>
      </c>
    </row>
    <row r="26" spans="1:7" ht="75">
      <c r="A26" s="152" t="s">
        <v>350</v>
      </c>
      <c r="B26" s="136">
        <v>400</v>
      </c>
      <c r="C26" s="137" t="s">
        <v>347</v>
      </c>
      <c r="D26" s="137" t="s">
        <v>357</v>
      </c>
      <c r="E26" s="137" t="s">
        <v>351</v>
      </c>
      <c r="F26" s="137"/>
      <c r="G26" s="154">
        <f>G28</f>
        <v>261.7</v>
      </c>
    </row>
    <row r="27" spans="1:7" ht="15.75">
      <c r="A27" s="152" t="s">
        <v>58</v>
      </c>
      <c r="B27" s="136">
        <v>400</v>
      </c>
      <c r="C27" s="137" t="s">
        <v>347</v>
      </c>
      <c r="D27" s="137" t="s">
        <v>357</v>
      </c>
      <c r="E27" s="137" t="s">
        <v>355</v>
      </c>
      <c r="F27" s="137"/>
      <c r="G27" s="154">
        <f>G28</f>
        <v>261.7</v>
      </c>
    </row>
    <row r="28" spans="1:7" ht="87" customHeight="1">
      <c r="A28" s="131" t="s">
        <v>434</v>
      </c>
      <c r="B28" s="136">
        <v>400</v>
      </c>
      <c r="C28" s="137" t="s">
        <v>347</v>
      </c>
      <c r="D28" s="137" t="s">
        <v>357</v>
      </c>
      <c r="E28" s="137" t="s">
        <v>355</v>
      </c>
      <c r="F28" s="137" t="s">
        <v>435</v>
      </c>
      <c r="G28" s="154">
        <f>'бюджетная роспись'!G17</f>
        <v>261.7</v>
      </c>
    </row>
    <row r="29" spans="1:7" ht="17.25" customHeight="1">
      <c r="A29" s="155" t="s">
        <v>501</v>
      </c>
      <c r="B29" s="136">
        <v>400</v>
      </c>
      <c r="C29" s="137" t="s">
        <v>347</v>
      </c>
      <c r="D29" s="137" t="s">
        <v>527</v>
      </c>
      <c r="E29" s="137" t="s">
        <v>592</v>
      </c>
      <c r="F29" s="137"/>
      <c r="G29" s="154">
        <f>G30</f>
        <v>80</v>
      </c>
    </row>
    <row r="30" spans="1:7" ht="29.25" customHeight="1">
      <c r="A30" s="131" t="s">
        <v>436</v>
      </c>
      <c r="B30" s="136"/>
      <c r="C30" s="137" t="s">
        <v>347</v>
      </c>
      <c r="D30" s="137" t="s">
        <v>527</v>
      </c>
      <c r="E30" s="137" t="s">
        <v>592</v>
      </c>
      <c r="F30" s="137" t="s">
        <v>437</v>
      </c>
      <c r="G30" s="154">
        <f>'бюджетная роспись'!G21</f>
        <v>80</v>
      </c>
    </row>
    <row r="31" spans="1:7" ht="15.75">
      <c r="A31" s="152" t="s">
        <v>71</v>
      </c>
      <c r="B31" s="136">
        <v>400</v>
      </c>
      <c r="C31" s="137" t="s">
        <v>347</v>
      </c>
      <c r="D31" s="137" t="s">
        <v>399</v>
      </c>
      <c r="E31" s="137" t="s">
        <v>360</v>
      </c>
      <c r="F31" s="137"/>
      <c r="G31" s="154">
        <f>G32</f>
        <v>22.1</v>
      </c>
    </row>
    <row r="32" spans="1:7" ht="15.75">
      <c r="A32" s="152" t="s">
        <v>71</v>
      </c>
      <c r="B32" s="136">
        <v>400</v>
      </c>
      <c r="C32" s="137" t="s">
        <v>347</v>
      </c>
      <c r="D32" s="137" t="s">
        <v>399</v>
      </c>
      <c r="E32" s="137" t="s">
        <v>361</v>
      </c>
      <c r="F32" s="137"/>
      <c r="G32" s="154">
        <f>G33</f>
        <v>22.1</v>
      </c>
    </row>
    <row r="33" spans="1:7" ht="24.75" customHeight="1">
      <c r="A33" s="152" t="s">
        <v>362</v>
      </c>
      <c r="B33" s="136">
        <v>400</v>
      </c>
      <c r="C33" s="137" t="s">
        <v>347</v>
      </c>
      <c r="D33" s="137" t="s">
        <v>399</v>
      </c>
      <c r="E33" s="137" t="s">
        <v>363</v>
      </c>
      <c r="F33" s="137"/>
      <c r="G33" s="154">
        <f>G34</f>
        <v>22.1</v>
      </c>
    </row>
    <row r="34" spans="1:7" ht="31.5" customHeight="1">
      <c r="A34" s="131" t="s">
        <v>436</v>
      </c>
      <c r="B34" s="136">
        <v>400</v>
      </c>
      <c r="C34" s="137" t="s">
        <v>347</v>
      </c>
      <c r="D34" s="137" t="s">
        <v>399</v>
      </c>
      <c r="E34" s="137" t="s">
        <v>363</v>
      </c>
      <c r="F34" s="137" t="s">
        <v>437</v>
      </c>
      <c r="G34" s="154">
        <f>'бюджетная роспись'!G22</f>
        <v>22.1</v>
      </c>
    </row>
    <row r="35" spans="1:7" ht="15.75">
      <c r="A35" s="152" t="s">
        <v>364</v>
      </c>
      <c r="B35" s="136">
        <v>400</v>
      </c>
      <c r="C35" s="137" t="s">
        <v>347</v>
      </c>
      <c r="D35" s="137" t="s">
        <v>400</v>
      </c>
      <c r="E35" s="137"/>
      <c r="F35" s="137"/>
      <c r="G35" s="154">
        <f>G36+G42</f>
        <v>1566</v>
      </c>
    </row>
    <row r="36" spans="1:7" ht="74.25" customHeight="1">
      <c r="A36" s="152" t="s">
        <v>350</v>
      </c>
      <c r="B36" s="136">
        <v>400</v>
      </c>
      <c r="C36" s="137" t="s">
        <v>347</v>
      </c>
      <c r="D36" s="137" t="s">
        <v>400</v>
      </c>
      <c r="E36" s="137" t="s">
        <v>351</v>
      </c>
      <c r="F36" s="137"/>
      <c r="G36" s="154">
        <f>G37</f>
        <v>1170</v>
      </c>
    </row>
    <row r="37" spans="1:7" ht="15.75">
      <c r="A37" s="152" t="s">
        <v>58</v>
      </c>
      <c r="B37" s="136">
        <v>400</v>
      </c>
      <c r="C37" s="137" t="s">
        <v>347</v>
      </c>
      <c r="D37" s="137" t="s">
        <v>400</v>
      </c>
      <c r="E37" s="137" t="s">
        <v>355</v>
      </c>
      <c r="F37" s="137"/>
      <c r="G37" s="154">
        <f>G38+G41</f>
        <v>1170</v>
      </c>
    </row>
    <row r="38" spans="1:7" ht="90.75" customHeight="1">
      <c r="A38" s="131" t="s">
        <v>434</v>
      </c>
      <c r="B38" s="136">
        <v>400</v>
      </c>
      <c r="C38" s="137" t="s">
        <v>347</v>
      </c>
      <c r="D38" s="137" t="s">
        <v>400</v>
      </c>
      <c r="E38" s="137" t="s">
        <v>355</v>
      </c>
      <c r="F38" s="137" t="s">
        <v>435</v>
      </c>
      <c r="G38" s="154">
        <f>'бюджетная роспись'!G26+'бюджетная роспись'!G27</f>
        <v>1078</v>
      </c>
    </row>
    <row r="39" spans="1:7" ht="75" customHeight="1" hidden="1">
      <c r="A39" s="152" t="s">
        <v>365</v>
      </c>
      <c r="B39" s="136">
        <v>400</v>
      </c>
      <c r="C39" s="137" t="s">
        <v>347</v>
      </c>
      <c r="D39" s="137" t="s">
        <v>400</v>
      </c>
      <c r="E39" s="137" t="s">
        <v>366</v>
      </c>
      <c r="F39" s="137"/>
      <c r="G39" s="154">
        <f>G40</f>
        <v>0</v>
      </c>
    </row>
    <row r="40" spans="1:7" ht="15.75" hidden="1">
      <c r="A40" s="152" t="s">
        <v>102</v>
      </c>
      <c r="B40" s="136">
        <v>400</v>
      </c>
      <c r="C40" s="137" t="s">
        <v>347</v>
      </c>
      <c r="D40" s="137" t="s">
        <v>400</v>
      </c>
      <c r="E40" s="137" t="s">
        <v>366</v>
      </c>
      <c r="F40" s="137" t="s">
        <v>356</v>
      </c>
      <c r="G40" s="154">
        <v>0</v>
      </c>
    </row>
    <row r="41" spans="1:7" ht="30" customHeight="1">
      <c r="A41" s="131" t="s">
        <v>436</v>
      </c>
      <c r="B41" s="136">
        <v>400</v>
      </c>
      <c r="C41" s="137" t="s">
        <v>347</v>
      </c>
      <c r="D41" s="137" t="s">
        <v>400</v>
      </c>
      <c r="E41" s="137" t="s">
        <v>355</v>
      </c>
      <c r="F41" s="137" t="s">
        <v>437</v>
      </c>
      <c r="G41" s="154">
        <f>'бюджетная роспись'!G28+'бюджетная роспись'!G29+'бюджетная роспись'!G30+'бюджетная роспись'!G31+'бюджетная роспись'!G32+'бюджетная роспись'!G33+'бюджетная роспись'!G34+'бюджетная роспись'!G35</f>
        <v>92</v>
      </c>
    </row>
    <row r="42" spans="1:7" ht="75.75" customHeight="1">
      <c r="A42" s="131" t="s">
        <v>511</v>
      </c>
      <c r="B42" s="136">
        <v>400</v>
      </c>
      <c r="C42" s="137" t="s">
        <v>347</v>
      </c>
      <c r="D42" s="137" t="s">
        <v>400</v>
      </c>
      <c r="E42" s="138">
        <v>7953401</v>
      </c>
      <c r="F42" s="137"/>
      <c r="G42" s="154">
        <f>G43</f>
        <v>396</v>
      </c>
    </row>
    <row r="43" spans="1:7" ht="34.5" customHeight="1">
      <c r="A43" s="131" t="s">
        <v>436</v>
      </c>
      <c r="B43" s="136">
        <v>400</v>
      </c>
      <c r="C43" s="137" t="s">
        <v>347</v>
      </c>
      <c r="D43" s="137" t="s">
        <v>400</v>
      </c>
      <c r="E43" s="138">
        <v>7953401</v>
      </c>
      <c r="F43" s="137" t="s">
        <v>437</v>
      </c>
      <c r="G43" s="154">
        <f>'бюджетная роспись'!G36</f>
        <v>396</v>
      </c>
    </row>
    <row r="44" spans="1:7" ht="15.75">
      <c r="A44" s="156" t="s">
        <v>106</v>
      </c>
      <c r="B44" s="136">
        <v>400</v>
      </c>
      <c r="C44" s="137" t="s">
        <v>401</v>
      </c>
      <c r="D44" s="137" t="s">
        <v>401</v>
      </c>
      <c r="E44" s="137"/>
      <c r="F44" s="137"/>
      <c r="G44" s="157">
        <f>G45</f>
        <v>154.718</v>
      </c>
    </row>
    <row r="45" spans="1:7" ht="29.25" customHeight="1">
      <c r="A45" s="152" t="s">
        <v>402</v>
      </c>
      <c r="B45" s="136">
        <v>400</v>
      </c>
      <c r="C45" s="137" t="s">
        <v>401</v>
      </c>
      <c r="D45" s="137" t="s">
        <v>403</v>
      </c>
      <c r="E45" s="137"/>
      <c r="F45" s="137"/>
      <c r="G45" s="157">
        <f>G46</f>
        <v>154.718</v>
      </c>
    </row>
    <row r="46" spans="1:7" ht="45">
      <c r="A46" s="152" t="s">
        <v>398</v>
      </c>
      <c r="B46" s="136">
        <v>400</v>
      </c>
      <c r="C46" s="137" t="s">
        <v>401</v>
      </c>
      <c r="D46" s="137" t="s">
        <v>403</v>
      </c>
      <c r="E46" s="137" t="s">
        <v>319</v>
      </c>
      <c r="F46" s="137"/>
      <c r="G46" s="157">
        <v>154.718</v>
      </c>
    </row>
    <row r="47" spans="1:7" ht="88.5" customHeight="1">
      <c r="A47" s="131" t="s">
        <v>434</v>
      </c>
      <c r="B47" s="136">
        <v>400</v>
      </c>
      <c r="C47" s="137" t="s">
        <v>401</v>
      </c>
      <c r="D47" s="137" t="s">
        <v>403</v>
      </c>
      <c r="E47" s="137" t="s">
        <v>319</v>
      </c>
      <c r="F47" s="137" t="s">
        <v>435</v>
      </c>
      <c r="G47" s="157">
        <f>'бюджетная роспись'!G43</f>
        <v>139.3396</v>
      </c>
    </row>
    <row r="48" spans="1:7" ht="15.75" hidden="1">
      <c r="A48" s="152"/>
      <c r="B48" s="136">
        <v>400</v>
      </c>
      <c r="C48" s="137"/>
      <c r="D48" s="137"/>
      <c r="E48" s="137"/>
      <c r="F48" s="137"/>
      <c r="G48" s="154"/>
    </row>
    <row r="49" spans="1:7" ht="15.75" hidden="1">
      <c r="A49" s="152"/>
      <c r="B49" s="136">
        <v>400</v>
      </c>
      <c r="C49" s="137"/>
      <c r="D49" s="137"/>
      <c r="E49" s="137"/>
      <c r="F49" s="137"/>
      <c r="G49" s="154"/>
    </row>
    <row r="50" spans="1:7" ht="33" customHeight="1">
      <c r="A50" s="131" t="s">
        <v>436</v>
      </c>
      <c r="B50" s="136">
        <v>400</v>
      </c>
      <c r="C50" s="137" t="s">
        <v>401</v>
      </c>
      <c r="D50" s="137" t="s">
        <v>403</v>
      </c>
      <c r="E50" s="137" t="s">
        <v>319</v>
      </c>
      <c r="F50" s="137" t="s">
        <v>437</v>
      </c>
      <c r="G50" s="154">
        <f>'бюджетная роспись'!G46+'бюджетная роспись'!G47+'бюджетная роспись'!G48+'бюджетная роспись'!G49+'бюджетная роспись'!G50+'бюджетная роспись'!G51+'бюджетная роспись'!G52</f>
        <v>15.3784</v>
      </c>
    </row>
    <row r="51" spans="1:7" ht="30">
      <c r="A51" s="158" t="s">
        <v>107</v>
      </c>
      <c r="B51" s="136">
        <v>400</v>
      </c>
      <c r="C51" s="137" t="s">
        <v>367</v>
      </c>
      <c r="D51" s="137" t="s">
        <v>367</v>
      </c>
      <c r="E51" s="137"/>
      <c r="F51" s="137"/>
      <c r="G51" s="159">
        <f>G52+G58+G61</f>
        <v>109.5</v>
      </c>
    </row>
    <row r="52" spans="1:7" ht="61.5" customHeight="1">
      <c r="A52" s="160" t="s">
        <v>368</v>
      </c>
      <c r="B52" s="136">
        <v>400</v>
      </c>
      <c r="C52" s="137" t="s">
        <v>367</v>
      </c>
      <c r="D52" s="137" t="s">
        <v>369</v>
      </c>
      <c r="E52" s="137"/>
      <c r="F52" s="137"/>
      <c r="G52" s="154">
        <f>G53+G56</f>
        <v>49.5</v>
      </c>
    </row>
    <row r="53" spans="1:7" ht="60.75" customHeight="1">
      <c r="A53" s="160" t="s">
        <v>410</v>
      </c>
      <c r="B53" s="136">
        <v>400</v>
      </c>
      <c r="C53" s="137" t="s">
        <v>367</v>
      </c>
      <c r="D53" s="137" t="s">
        <v>369</v>
      </c>
      <c r="E53" s="137" t="s">
        <v>594</v>
      </c>
      <c r="F53" s="137"/>
      <c r="G53" s="154">
        <f>G54+G55</f>
        <v>39.5</v>
      </c>
    </row>
    <row r="54" spans="1:7" ht="46.5" customHeight="1">
      <c r="A54" s="152" t="s">
        <v>304</v>
      </c>
      <c r="B54" s="136">
        <v>400</v>
      </c>
      <c r="C54" s="137" t="s">
        <v>367</v>
      </c>
      <c r="D54" s="137" t="s">
        <v>369</v>
      </c>
      <c r="E54" s="137" t="s">
        <v>594</v>
      </c>
      <c r="F54" s="137" t="s">
        <v>437</v>
      </c>
      <c r="G54" s="154">
        <f>'бюджетная роспись'!G55</f>
        <v>29.5</v>
      </c>
    </row>
    <row r="55" spans="1:7" ht="20.25" customHeight="1">
      <c r="A55" s="131" t="s">
        <v>439</v>
      </c>
      <c r="B55" s="136">
        <v>400</v>
      </c>
      <c r="C55" s="137" t="s">
        <v>367</v>
      </c>
      <c r="D55" s="137" t="s">
        <v>369</v>
      </c>
      <c r="E55" s="137" t="s">
        <v>594</v>
      </c>
      <c r="F55" s="137" t="s">
        <v>438</v>
      </c>
      <c r="G55" s="154">
        <f>'бюджетная роспись'!G59</f>
        <v>10</v>
      </c>
    </row>
    <row r="56" spans="1:7" ht="61.5" customHeight="1">
      <c r="A56" s="131" t="s">
        <v>289</v>
      </c>
      <c r="B56" s="136">
        <v>400</v>
      </c>
      <c r="C56" s="137" t="s">
        <v>367</v>
      </c>
      <c r="D56" s="137" t="s">
        <v>369</v>
      </c>
      <c r="E56" s="137" t="s">
        <v>67</v>
      </c>
      <c r="F56" s="137"/>
      <c r="G56" s="154">
        <f>G57</f>
        <v>10</v>
      </c>
    </row>
    <row r="57" spans="1:7" ht="30.75" customHeight="1">
      <c r="A57" s="131" t="s">
        <v>436</v>
      </c>
      <c r="B57" s="136">
        <v>400</v>
      </c>
      <c r="C57" s="137" t="s">
        <v>367</v>
      </c>
      <c r="D57" s="137" t="s">
        <v>369</v>
      </c>
      <c r="E57" s="137" t="s">
        <v>67</v>
      </c>
      <c r="F57" s="137" t="s">
        <v>437</v>
      </c>
      <c r="G57" s="154">
        <f>'бюджетная роспись'!G61</f>
        <v>10</v>
      </c>
    </row>
    <row r="58" spans="1:7" ht="21" customHeight="1">
      <c r="A58" s="160" t="s">
        <v>72</v>
      </c>
      <c r="B58" s="136">
        <v>400</v>
      </c>
      <c r="C58" s="137" t="s">
        <v>367</v>
      </c>
      <c r="D58" s="137" t="s">
        <v>411</v>
      </c>
      <c r="E58" s="137"/>
      <c r="F58" s="137"/>
      <c r="G58" s="154">
        <f>G59</f>
        <v>45</v>
      </c>
    </row>
    <row r="59" spans="1:7" ht="18" customHeight="1">
      <c r="A59" s="160" t="s">
        <v>425</v>
      </c>
      <c r="B59" s="136">
        <v>400</v>
      </c>
      <c r="C59" s="137" t="s">
        <v>367</v>
      </c>
      <c r="D59" s="137" t="s">
        <v>411</v>
      </c>
      <c r="E59" s="137" t="s">
        <v>412</v>
      </c>
      <c r="F59" s="137"/>
      <c r="G59" s="154">
        <f>G60</f>
        <v>45</v>
      </c>
    </row>
    <row r="60" spans="1:7" ht="29.25" customHeight="1">
      <c r="A60" s="131" t="s">
        <v>436</v>
      </c>
      <c r="B60" s="136">
        <v>400</v>
      </c>
      <c r="C60" s="137" t="s">
        <v>367</v>
      </c>
      <c r="D60" s="137" t="s">
        <v>411</v>
      </c>
      <c r="E60" s="137" t="s">
        <v>412</v>
      </c>
      <c r="F60" s="137" t="s">
        <v>437</v>
      </c>
      <c r="G60" s="154">
        <f>'бюджетная роспись'!G63</f>
        <v>45</v>
      </c>
    </row>
    <row r="61" spans="1:7" ht="46.5" customHeight="1">
      <c r="A61" s="152" t="s">
        <v>370</v>
      </c>
      <c r="B61" s="136">
        <v>400</v>
      </c>
      <c r="C61" s="137" t="s">
        <v>367</v>
      </c>
      <c r="D61" s="137" t="s">
        <v>371</v>
      </c>
      <c r="E61" s="137"/>
      <c r="F61" s="137"/>
      <c r="G61" s="154">
        <f>G62</f>
        <v>15</v>
      </c>
    </row>
    <row r="62" spans="1:7" ht="75.75" customHeight="1">
      <c r="A62" s="160" t="s">
        <v>73</v>
      </c>
      <c r="B62" s="136">
        <v>400</v>
      </c>
      <c r="C62" s="137" t="s">
        <v>367</v>
      </c>
      <c r="D62" s="137" t="s">
        <v>371</v>
      </c>
      <c r="E62" s="137" t="s">
        <v>424</v>
      </c>
      <c r="F62" s="137"/>
      <c r="G62" s="154">
        <f>G63</f>
        <v>15</v>
      </c>
    </row>
    <row r="63" spans="1:7" ht="31.5" customHeight="1">
      <c r="A63" s="131" t="s">
        <v>436</v>
      </c>
      <c r="B63" s="136">
        <v>400</v>
      </c>
      <c r="C63" s="137" t="s">
        <v>367</v>
      </c>
      <c r="D63" s="137" t="s">
        <v>371</v>
      </c>
      <c r="E63" s="137" t="s">
        <v>424</v>
      </c>
      <c r="F63" s="137" t="s">
        <v>437</v>
      </c>
      <c r="G63" s="154">
        <f>'бюджетная роспись'!G68</f>
        <v>15</v>
      </c>
    </row>
    <row r="64" spans="1:7" ht="22.5" customHeight="1">
      <c r="A64" s="160" t="s">
        <v>59</v>
      </c>
      <c r="B64" s="136">
        <v>400</v>
      </c>
      <c r="C64" s="137" t="s">
        <v>372</v>
      </c>
      <c r="D64" s="137"/>
      <c r="E64" s="137" t="s">
        <v>360</v>
      </c>
      <c r="F64" s="137"/>
      <c r="G64" s="157">
        <f>G65+G68+G80+G73</f>
        <v>1494.858</v>
      </c>
    </row>
    <row r="65" spans="1:7" ht="23.25" customHeight="1">
      <c r="A65" s="160" t="s">
        <v>373</v>
      </c>
      <c r="B65" s="136">
        <v>400</v>
      </c>
      <c r="C65" s="137" t="s">
        <v>372</v>
      </c>
      <c r="D65" s="137" t="str">
        <f>" 0401"</f>
        <v> 0401</v>
      </c>
      <c r="E65" s="137" t="s">
        <v>360</v>
      </c>
      <c r="F65" s="137"/>
      <c r="G65" s="154">
        <f>G66</f>
        <v>30</v>
      </c>
    </row>
    <row r="66" spans="1:7" ht="56.25" customHeight="1">
      <c r="A66" s="152" t="s">
        <v>404</v>
      </c>
      <c r="B66" s="136">
        <v>400</v>
      </c>
      <c r="C66" s="137" t="s">
        <v>372</v>
      </c>
      <c r="D66" s="137" t="s">
        <v>374</v>
      </c>
      <c r="E66" s="137" t="s">
        <v>405</v>
      </c>
      <c r="F66" s="137"/>
      <c r="G66" s="154">
        <f>G67</f>
        <v>30</v>
      </c>
    </row>
    <row r="67" spans="1:7" ht="29.25" customHeight="1">
      <c r="A67" s="131" t="s">
        <v>436</v>
      </c>
      <c r="B67" s="136">
        <v>400</v>
      </c>
      <c r="C67" s="137" t="s">
        <v>372</v>
      </c>
      <c r="D67" s="137" t="s">
        <v>374</v>
      </c>
      <c r="E67" s="137" t="s">
        <v>405</v>
      </c>
      <c r="F67" s="137" t="s">
        <v>437</v>
      </c>
      <c r="G67" s="154">
        <f>'бюджетная роспись'!G74</f>
        <v>30</v>
      </c>
    </row>
    <row r="68" spans="1:7" ht="21" customHeight="1">
      <c r="A68" s="161" t="s">
        <v>474</v>
      </c>
      <c r="B68" s="136">
        <v>400</v>
      </c>
      <c r="C68" s="137" t="s">
        <v>372</v>
      </c>
      <c r="D68" s="137" t="s">
        <v>375</v>
      </c>
      <c r="E68" s="137"/>
      <c r="F68" s="137"/>
      <c r="G68" s="157">
        <f>G69+G71</f>
        <v>36.248000000000005</v>
      </c>
    </row>
    <row r="69" spans="1:7" ht="22.5" customHeight="1">
      <c r="A69" s="161" t="s">
        <v>474</v>
      </c>
      <c r="B69" s="136">
        <v>400</v>
      </c>
      <c r="C69" s="137" t="s">
        <v>372</v>
      </c>
      <c r="D69" s="137" t="s">
        <v>375</v>
      </c>
      <c r="E69" s="137" t="s">
        <v>15</v>
      </c>
      <c r="F69" s="137"/>
      <c r="G69" s="154">
        <f>G70</f>
        <v>0</v>
      </c>
    </row>
    <row r="70" spans="1:7" ht="27.75" customHeight="1">
      <c r="A70" s="131" t="s">
        <v>436</v>
      </c>
      <c r="B70" s="136">
        <v>400</v>
      </c>
      <c r="C70" s="137" t="s">
        <v>372</v>
      </c>
      <c r="D70" s="137" t="s">
        <v>375</v>
      </c>
      <c r="E70" s="137" t="s">
        <v>15</v>
      </c>
      <c r="F70" s="137" t="s">
        <v>437</v>
      </c>
      <c r="G70" s="154"/>
    </row>
    <row r="71" spans="1:7" ht="42" customHeight="1">
      <c r="A71" s="131" t="s">
        <v>440</v>
      </c>
      <c r="B71" s="136">
        <v>400</v>
      </c>
      <c r="C71" s="137" t="s">
        <v>372</v>
      </c>
      <c r="D71" s="137" t="s">
        <v>375</v>
      </c>
      <c r="E71" s="137" t="s">
        <v>190</v>
      </c>
      <c r="F71" s="137"/>
      <c r="G71" s="157">
        <f>G72</f>
        <v>36.248000000000005</v>
      </c>
    </row>
    <row r="72" spans="1:7" ht="36.75" customHeight="1">
      <c r="A72" s="131" t="s">
        <v>436</v>
      </c>
      <c r="B72" s="136">
        <v>400</v>
      </c>
      <c r="C72" s="137" t="s">
        <v>372</v>
      </c>
      <c r="D72" s="137" t="s">
        <v>375</v>
      </c>
      <c r="E72" s="137" t="s">
        <v>190</v>
      </c>
      <c r="F72" s="137" t="s">
        <v>437</v>
      </c>
      <c r="G72" s="157">
        <f>'бюджетная роспись'!G83</f>
        <v>36.248000000000005</v>
      </c>
    </row>
    <row r="73" spans="1:7" ht="15.75">
      <c r="A73" s="131" t="s">
        <v>140</v>
      </c>
      <c r="B73" s="139">
        <v>400</v>
      </c>
      <c r="C73" s="140" t="s">
        <v>372</v>
      </c>
      <c r="D73" s="140" t="s">
        <v>463</v>
      </c>
      <c r="E73" s="137"/>
      <c r="F73" s="137"/>
      <c r="G73" s="159">
        <f>G74+G78</f>
        <v>921.6099999999999</v>
      </c>
    </row>
    <row r="74" spans="1:7" ht="61.5" customHeight="1">
      <c r="A74" s="131" t="s">
        <v>583</v>
      </c>
      <c r="B74" s="139">
        <v>400</v>
      </c>
      <c r="C74" s="140" t="s">
        <v>372</v>
      </c>
      <c r="D74" s="140" t="s">
        <v>463</v>
      </c>
      <c r="E74" s="137" t="s">
        <v>464</v>
      </c>
      <c r="F74" s="137"/>
      <c r="G74" s="159">
        <f>G75</f>
        <v>652.91</v>
      </c>
    </row>
    <row r="75" spans="1:7" ht="33.75" customHeight="1">
      <c r="A75" s="131" t="s">
        <v>436</v>
      </c>
      <c r="B75" s="139">
        <v>400</v>
      </c>
      <c r="C75" s="140" t="s">
        <v>372</v>
      </c>
      <c r="D75" s="140" t="s">
        <v>463</v>
      </c>
      <c r="E75" s="137" t="s">
        <v>464</v>
      </c>
      <c r="F75" s="137" t="s">
        <v>437</v>
      </c>
      <c r="G75" s="159">
        <v>652.91</v>
      </c>
    </row>
    <row r="76" spans="1:7" ht="59.25" customHeight="1">
      <c r="A76" s="131" t="s">
        <v>100</v>
      </c>
      <c r="B76" s="139">
        <v>400</v>
      </c>
      <c r="C76" s="140" t="s">
        <v>372</v>
      </c>
      <c r="D76" s="140" t="s">
        <v>463</v>
      </c>
      <c r="E76" s="137" t="s">
        <v>486</v>
      </c>
      <c r="F76" s="137"/>
      <c r="G76" s="157"/>
    </row>
    <row r="77" spans="1:7" ht="34.5" customHeight="1">
      <c r="A77" s="131" t="s">
        <v>436</v>
      </c>
      <c r="B77" s="139">
        <v>400</v>
      </c>
      <c r="C77" s="140" t="s">
        <v>372</v>
      </c>
      <c r="D77" s="140" t="s">
        <v>463</v>
      </c>
      <c r="E77" s="137" t="s">
        <v>486</v>
      </c>
      <c r="F77" s="137" t="s">
        <v>437</v>
      </c>
      <c r="G77" s="157"/>
    </row>
    <row r="78" spans="1:7" ht="60">
      <c r="A78" s="131" t="s">
        <v>379</v>
      </c>
      <c r="B78" s="139">
        <v>400</v>
      </c>
      <c r="C78" s="140" t="s">
        <v>372</v>
      </c>
      <c r="D78" s="140" t="s">
        <v>463</v>
      </c>
      <c r="E78" s="137" t="s">
        <v>465</v>
      </c>
      <c r="F78" s="137"/>
      <c r="G78" s="154">
        <f>G79</f>
        <v>268.7</v>
      </c>
    </row>
    <row r="79" spans="1:7" ht="33" customHeight="1">
      <c r="A79" s="131" t="s">
        <v>436</v>
      </c>
      <c r="B79" s="139">
        <v>400</v>
      </c>
      <c r="C79" s="140" t="s">
        <v>372</v>
      </c>
      <c r="D79" s="140" t="s">
        <v>463</v>
      </c>
      <c r="E79" s="137" t="s">
        <v>465</v>
      </c>
      <c r="F79" s="137" t="s">
        <v>437</v>
      </c>
      <c r="G79" s="154">
        <f>'бюджетная роспись'!G94</f>
        <v>268.7</v>
      </c>
    </row>
    <row r="80" spans="1:7" ht="28.5" customHeight="1">
      <c r="A80" s="152" t="s">
        <v>376</v>
      </c>
      <c r="B80" s="136">
        <v>400</v>
      </c>
      <c r="C80" s="137" t="s">
        <v>372</v>
      </c>
      <c r="D80" s="137" t="s">
        <v>377</v>
      </c>
      <c r="E80" s="141"/>
      <c r="F80" s="141"/>
      <c r="G80" s="154">
        <f>G81+G83</f>
        <v>507</v>
      </c>
    </row>
    <row r="81" spans="1:7" s="77" customFormat="1" ht="30">
      <c r="A81" s="160" t="s">
        <v>103</v>
      </c>
      <c r="B81" s="136">
        <v>400</v>
      </c>
      <c r="C81" s="137" t="s">
        <v>372</v>
      </c>
      <c r="D81" s="137" t="s">
        <v>377</v>
      </c>
      <c r="E81" s="137" t="s">
        <v>378</v>
      </c>
      <c r="F81" s="141"/>
      <c r="G81" s="154">
        <f>G82</f>
        <v>7</v>
      </c>
    </row>
    <row r="82" spans="1:7" ht="36.75" customHeight="1">
      <c r="A82" s="131" t="s">
        <v>436</v>
      </c>
      <c r="B82" s="136">
        <v>400</v>
      </c>
      <c r="C82" s="137" t="s">
        <v>372</v>
      </c>
      <c r="D82" s="137" t="s">
        <v>377</v>
      </c>
      <c r="E82" s="137" t="s">
        <v>378</v>
      </c>
      <c r="F82" s="137" t="s">
        <v>437</v>
      </c>
      <c r="G82" s="154">
        <f>'бюджетная роспись'!G98</f>
        <v>7</v>
      </c>
    </row>
    <row r="83" spans="1:7" ht="75">
      <c r="A83" s="131" t="s">
        <v>98</v>
      </c>
      <c r="B83" s="136">
        <v>400</v>
      </c>
      <c r="C83" s="137" t="s">
        <v>372</v>
      </c>
      <c r="D83" s="137" t="s">
        <v>377</v>
      </c>
      <c r="E83" s="137" t="s">
        <v>99</v>
      </c>
      <c r="F83" s="137"/>
      <c r="G83" s="154">
        <f>G84</f>
        <v>500</v>
      </c>
    </row>
    <row r="84" spans="1:7" ht="31.5" customHeight="1">
      <c r="A84" s="131" t="s">
        <v>436</v>
      </c>
      <c r="B84" s="136">
        <v>400</v>
      </c>
      <c r="C84" s="137" t="s">
        <v>372</v>
      </c>
      <c r="D84" s="137" t="s">
        <v>377</v>
      </c>
      <c r="E84" s="137" t="s">
        <v>99</v>
      </c>
      <c r="F84" s="137" t="s">
        <v>437</v>
      </c>
      <c r="G84" s="154">
        <v>500</v>
      </c>
    </row>
    <row r="85" spans="1:7" ht="15.75">
      <c r="A85" s="160" t="s">
        <v>60</v>
      </c>
      <c r="B85" s="136">
        <v>400</v>
      </c>
      <c r="C85" s="137" t="s">
        <v>381</v>
      </c>
      <c r="D85" s="137"/>
      <c r="E85" s="137"/>
      <c r="F85" s="137"/>
      <c r="G85" s="154">
        <f>G92+G97+G86</f>
        <v>2102.397</v>
      </c>
    </row>
    <row r="86" spans="1:7" ht="15.75">
      <c r="A86" s="160" t="s">
        <v>93</v>
      </c>
      <c r="B86" s="136">
        <v>400</v>
      </c>
      <c r="C86" s="137" t="s">
        <v>381</v>
      </c>
      <c r="D86" s="137" t="s">
        <v>406</v>
      </c>
      <c r="E86" s="137"/>
      <c r="F86" s="137"/>
      <c r="G86" s="154">
        <f>G87</f>
        <v>50</v>
      </c>
    </row>
    <row r="87" spans="1:7" ht="15.75">
      <c r="A87" s="155" t="s">
        <v>44</v>
      </c>
      <c r="B87" s="136">
        <v>400</v>
      </c>
      <c r="C87" s="137" t="s">
        <v>381</v>
      </c>
      <c r="D87" s="137" t="s">
        <v>406</v>
      </c>
      <c r="E87" s="137" t="s">
        <v>45</v>
      </c>
      <c r="F87" s="137"/>
      <c r="G87" s="154">
        <f>G88</f>
        <v>50</v>
      </c>
    </row>
    <row r="88" spans="1:7" ht="87.75" customHeight="1">
      <c r="A88" s="131" t="s">
        <v>155</v>
      </c>
      <c r="B88" s="136">
        <v>400</v>
      </c>
      <c r="C88" s="137" t="s">
        <v>381</v>
      </c>
      <c r="D88" s="137" t="s">
        <v>406</v>
      </c>
      <c r="E88" s="137" t="s">
        <v>47</v>
      </c>
      <c r="F88" s="137"/>
      <c r="G88" s="154">
        <f>G91</f>
        <v>50</v>
      </c>
    </row>
    <row r="89" spans="1:7" ht="44.25" customHeight="1" hidden="1">
      <c r="A89" s="131" t="s">
        <v>41</v>
      </c>
      <c r="B89" s="136">
        <v>400</v>
      </c>
      <c r="C89" s="137" t="s">
        <v>381</v>
      </c>
      <c r="D89" s="137" t="s">
        <v>406</v>
      </c>
      <c r="E89" s="137" t="s">
        <v>460</v>
      </c>
      <c r="F89" s="137" t="s">
        <v>208</v>
      </c>
      <c r="G89" s="162"/>
    </row>
    <row r="90" spans="1:7" ht="43.5" customHeight="1" hidden="1">
      <c r="A90" s="131" t="s">
        <v>42</v>
      </c>
      <c r="B90" s="136">
        <v>400</v>
      </c>
      <c r="C90" s="137" t="s">
        <v>381</v>
      </c>
      <c r="D90" s="137" t="s">
        <v>406</v>
      </c>
      <c r="E90" s="137" t="s">
        <v>184</v>
      </c>
      <c r="F90" s="137" t="s">
        <v>208</v>
      </c>
      <c r="G90" s="154"/>
    </row>
    <row r="91" spans="1:7" ht="43.5" customHeight="1">
      <c r="A91" s="131" t="s">
        <v>442</v>
      </c>
      <c r="B91" s="136">
        <v>400</v>
      </c>
      <c r="C91" s="137" t="s">
        <v>381</v>
      </c>
      <c r="D91" s="137" t="s">
        <v>406</v>
      </c>
      <c r="E91" s="137" t="s">
        <v>47</v>
      </c>
      <c r="F91" s="137" t="s">
        <v>441</v>
      </c>
      <c r="G91" s="154">
        <f>'бюджетная роспись'!G109</f>
        <v>50</v>
      </c>
    </row>
    <row r="92" spans="1:7" ht="15.75">
      <c r="A92" s="160" t="s">
        <v>414</v>
      </c>
      <c r="B92" s="136">
        <v>400</v>
      </c>
      <c r="C92" s="137" t="s">
        <v>381</v>
      </c>
      <c r="D92" s="137" t="s">
        <v>413</v>
      </c>
      <c r="E92" s="137"/>
      <c r="F92" s="137"/>
      <c r="G92" s="154">
        <f>G93</f>
        <v>521</v>
      </c>
    </row>
    <row r="93" spans="1:7" ht="30">
      <c r="A93" s="160" t="s">
        <v>78</v>
      </c>
      <c r="B93" s="136">
        <v>400</v>
      </c>
      <c r="C93" s="137" t="s">
        <v>381</v>
      </c>
      <c r="D93" s="137" t="s">
        <v>413</v>
      </c>
      <c r="E93" s="137" t="s">
        <v>415</v>
      </c>
      <c r="F93" s="137"/>
      <c r="G93" s="154">
        <f>G94+G96+G98</f>
        <v>521</v>
      </c>
    </row>
    <row r="94" spans="1:7" ht="60" hidden="1">
      <c r="A94" s="152" t="s">
        <v>392</v>
      </c>
      <c r="B94" s="136">
        <v>400</v>
      </c>
      <c r="C94" s="137" t="s">
        <v>407</v>
      </c>
      <c r="D94" s="137" t="s">
        <v>406</v>
      </c>
      <c r="E94" s="137" t="s">
        <v>393</v>
      </c>
      <c r="F94" s="137"/>
      <c r="G94" s="157">
        <f>G95</f>
        <v>0</v>
      </c>
    </row>
    <row r="95" spans="1:7" ht="15.75" hidden="1">
      <c r="A95" s="152" t="s">
        <v>394</v>
      </c>
      <c r="B95" s="136">
        <v>400</v>
      </c>
      <c r="C95" s="137" t="s">
        <v>407</v>
      </c>
      <c r="D95" s="137" t="s">
        <v>406</v>
      </c>
      <c r="E95" s="137" t="s">
        <v>393</v>
      </c>
      <c r="F95" s="137" t="s">
        <v>395</v>
      </c>
      <c r="G95" s="157"/>
    </row>
    <row r="96" spans="1:7" ht="36" customHeight="1">
      <c r="A96" s="131" t="s">
        <v>436</v>
      </c>
      <c r="B96" s="136">
        <v>400</v>
      </c>
      <c r="C96" s="137" t="s">
        <v>381</v>
      </c>
      <c r="D96" s="137" t="s">
        <v>413</v>
      </c>
      <c r="E96" s="137" t="s">
        <v>415</v>
      </c>
      <c r="F96" s="137" t="s">
        <v>437</v>
      </c>
      <c r="G96" s="154">
        <f>'бюджетная роспись'!G112</f>
        <v>521</v>
      </c>
    </row>
    <row r="97" spans="1:7" ht="15.75">
      <c r="A97" s="152" t="s">
        <v>416</v>
      </c>
      <c r="B97" s="136">
        <v>400</v>
      </c>
      <c r="C97" s="137" t="s">
        <v>381</v>
      </c>
      <c r="D97" s="137" t="s">
        <v>382</v>
      </c>
      <c r="E97" s="137"/>
      <c r="F97" s="137"/>
      <c r="G97" s="154">
        <f>G113+G115+G117+G119+G123</f>
        <v>1531.397</v>
      </c>
    </row>
    <row r="98" spans="1:7" ht="15.75" hidden="1">
      <c r="A98" s="152"/>
      <c r="B98" s="136">
        <v>400</v>
      </c>
      <c r="C98" s="137"/>
      <c r="D98" s="137"/>
      <c r="E98" s="137"/>
      <c r="F98" s="137"/>
      <c r="G98" s="154"/>
    </row>
    <row r="99" spans="1:7" ht="15.75" hidden="1">
      <c r="A99" s="152"/>
      <c r="B99" s="136">
        <v>400</v>
      </c>
      <c r="C99" s="137"/>
      <c r="D99" s="137"/>
      <c r="E99" s="137"/>
      <c r="F99" s="137"/>
      <c r="G99" s="154"/>
    </row>
    <row r="100" spans="1:7" ht="15.75" hidden="1">
      <c r="A100" s="160"/>
      <c r="B100" s="136">
        <v>400</v>
      </c>
      <c r="C100" s="137"/>
      <c r="D100" s="137"/>
      <c r="E100" s="137"/>
      <c r="F100" s="137"/>
      <c r="G100" s="154"/>
    </row>
    <row r="101" spans="1:7" ht="15.75" hidden="1">
      <c r="A101" s="160"/>
      <c r="B101" s="136">
        <v>400</v>
      </c>
      <c r="C101" s="137"/>
      <c r="D101" s="137"/>
      <c r="E101" s="137"/>
      <c r="F101" s="137"/>
      <c r="G101" s="154"/>
    </row>
    <row r="102" spans="1:7" ht="15.75" hidden="1">
      <c r="A102" s="160"/>
      <c r="B102" s="136">
        <v>400</v>
      </c>
      <c r="C102" s="137"/>
      <c r="D102" s="137"/>
      <c r="E102" s="137"/>
      <c r="F102" s="137"/>
      <c r="G102" s="154"/>
    </row>
    <row r="103" spans="1:7" ht="15.75" hidden="1">
      <c r="A103" s="160"/>
      <c r="B103" s="136">
        <v>400</v>
      </c>
      <c r="C103" s="137"/>
      <c r="D103" s="137"/>
      <c r="E103" s="137"/>
      <c r="F103" s="137"/>
      <c r="G103" s="154"/>
    </row>
    <row r="104" spans="1:7" ht="15.75" hidden="1">
      <c r="A104" s="160"/>
      <c r="B104" s="136">
        <v>400</v>
      </c>
      <c r="C104" s="137"/>
      <c r="D104" s="137"/>
      <c r="E104" s="137"/>
      <c r="F104" s="137"/>
      <c r="G104" s="154"/>
    </row>
    <row r="105" spans="1:7" ht="15.75" hidden="1">
      <c r="A105" s="160"/>
      <c r="B105" s="136"/>
      <c r="C105" s="137"/>
      <c r="D105" s="137"/>
      <c r="E105" s="137"/>
      <c r="F105" s="137"/>
      <c r="G105" s="154"/>
    </row>
    <row r="106" spans="1:7" ht="15.75" hidden="1">
      <c r="A106" s="160"/>
      <c r="B106" s="136"/>
      <c r="C106" s="137"/>
      <c r="D106" s="137"/>
      <c r="E106" s="137"/>
      <c r="F106" s="137"/>
      <c r="G106" s="154"/>
    </row>
    <row r="107" spans="1:7" ht="15.75" hidden="1">
      <c r="A107" s="160"/>
      <c r="B107" s="136"/>
      <c r="C107" s="137"/>
      <c r="D107" s="137"/>
      <c r="E107" s="137"/>
      <c r="F107" s="137"/>
      <c r="G107" s="154"/>
    </row>
    <row r="108" spans="1:7" ht="15.75" hidden="1">
      <c r="A108" s="160"/>
      <c r="B108" s="136"/>
      <c r="C108" s="137"/>
      <c r="D108" s="137"/>
      <c r="E108" s="137"/>
      <c r="F108" s="137"/>
      <c r="G108" s="154"/>
    </row>
    <row r="109" spans="1:7" ht="15.75" hidden="1">
      <c r="A109" s="160"/>
      <c r="B109" s="136"/>
      <c r="C109" s="137"/>
      <c r="D109" s="137"/>
      <c r="E109" s="137"/>
      <c r="F109" s="137"/>
      <c r="G109" s="154"/>
    </row>
    <row r="110" spans="1:7" ht="15.75" hidden="1">
      <c r="A110" s="160"/>
      <c r="B110" s="136"/>
      <c r="C110" s="137"/>
      <c r="D110" s="137"/>
      <c r="E110" s="137"/>
      <c r="F110" s="137"/>
      <c r="G110" s="154"/>
    </row>
    <row r="111" spans="1:7" ht="15.75" hidden="1">
      <c r="A111" s="160"/>
      <c r="B111" s="136"/>
      <c r="C111" s="137"/>
      <c r="D111" s="137"/>
      <c r="E111" s="137"/>
      <c r="F111" s="137"/>
      <c r="G111" s="154"/>
    </row>
    <row r="112" spans="1:7" ht="15.75" hidden="1">
      <c r="A112" s="160"/>
      <c r="B112" s="136"/>
      <c r="C112" s="137"/>
      <c r="D112" s="137"/>
      <c r="E112" s="137"/>
      <c r="F112" s="137"/>
      <c r="G112" s="154"/>
    </row>
    <row r="113" spans="1:7" ht="15.75">
      <c r="A113" s="163" t="s">
        <v>123</v>
      </c>
      <c r="B113" s="136">
        <v>400</v>
      </c>
      <c r="C113" s="137" t="s">
        <v>381</v>
      </c>
      <c r="D113" s="137" t="s">
        <v>382</v>
      </c>
      <c r="E113" s="137" t="s">
        <v>417</v>
      </c>
      <c r="F113" s="137"/>
      <c r="G113" s="154">
        <f>G114</f>
        <v>300</v>
      </c>
    </row>
    <row r="114" spans="1:7" ht="33" customHeight="1">
      <c r="A114" s="131" t="s">
        <v>436</v>
      </c>
      <c r="B114" s="136">
        <v>400</v>
      </c>
      <c r="C114" s="137" t="s">
        <v>381</v>
      </c>
      <c r="D114" s="137" t="s">
        <v>382</v>
      </c>
      <c r="E114" s="137" t="s">
        <v>417</v>
      </c>
      <c r="F114" s="137" t="s">
        <v>437</v>
      </c>
      <c r="G114" s="154">
        <f>'бюджетная роспись'!G122</f>
        <v>300</v>
      </c>
    </row>
    <row r="115" spans="1:7" ht="15.75">
      <c r="A115" s="158" t="s">
        <v>79</v>
      </c>
      <c r="B115" s="136">
        <v>400</v>
      </c>
      <c r="C115" s="137" t="s">
        <v>381</v>
      </c>
      <c r="D115" s="137" t="s">
        <v>382</v>
      </c>
      <c r="E115" s="137" t="s">
        <v>418</v>
      </c>
      <c r="F115" s="137"/>
      <c r="G115" s="154">
        <f>'бюджетная роспись'!G124</f>
        <v>0</v>
      </c>
    </row>
    <row r="116" spans="1:7" ht="30.75" customHeight="1">
      <c r="A116" s="131" t="s">
        <v>436</v>
      </c>
      <c r="B116" s="136">
        <v>400</v>
      </c>
      <c r="C116" s="137" t="s">
        <v>381</v>
      </c>
      <c r="D116" s="137" t="s">
        <v>382</v>
      </c>
      <c r="E116" s="137" t="s">
        <v>418</v>
      </c>
      <c r="F116" s="137" t="s">
        <v>437</v>
      </c>
      <c r="G116" s="154"/>
    </row>
    <row r="117" spans="1:7" ht="15.75">
      <c r="A117" s="160" t="s">
        <v>80</v>
      </c>
      <c r="B117" s="136">
        <v>400</v>
      </c>
      <c r="C117" s="137" t="s">
        <v>381</v>
      </c>
      <c r="D117" s="137" t="s">
        <v>382</v>
      </c>
      <c r="E117" s="137" t="s">
        <v>419</v>
      </c>
      <c r="F117" s="137"/>
      <c r="G117" s="154">
        <f>G118</f>
        <v>15</v>
      </c>
    </row>
    <row r="118" spans="1:7" ht="28.5" customHeight="1">
      <c r="A118" s="131" t="s">
        <v>436</v>
      </c>
      <c r="B118" s="136">
        <v>400</v>
      </c>
      <c r="C118" s="137" t="s">
        <v>381</v>
      </c>
      <c r="D118" s="137" t="s">
        <v>382</v>
      </c>
      <c r="E118" s="137" t="s">
        <v>419</v>
      </c>
      <c r="F118" s="137" t="s">
        <v>437</v>
      </c>
      <c r="G118" s="154">
        <f>'бюджетная роспись'!G132</f>
        <v>15</v>
      </c>
    </row>
    <row r="119" spans="1:7" ht="30">
      <c r="A119" s="152" t="s">
        <v>337</v>
      </c>
      <c r="B119" s="136">
        <v>400</v>
      </c>
      <c r="C119" s="137" t="s">
        <v>381</v>
      </c>
      <c r="D119" s="137" t="s">
        <v>382</v>
      </c>
      <c r="E119" s="137" t="s">
        <v>194</v>
      </c>
      <c r="F119" s="137"/>
      <c r="G119" s="159">
        <f>G120</f>
        <v>871.3969999999999</v>
      </c>
    </row>
    <row r="120" spans="1:7" ht="33.75" customHeight="1">
      <c r="A120" s="131" t="s">
        <v>436</v>
      </c>
      <c r="B120" s="136">
        <v>400</v>
      </c>
      <c r="C120" s="137" t="s">
        <v>381</v>
      </c>
      <c r="D120" s="137" t="s">
        <v>382</v>
      </c>
      <c r="E120" s="137" t="s">
        <v>194</v>
      </c>
      <c r="F120" s="137" t="s">
        <v>437</v>
      </c>
      <c r="G120" s="159">
        <f>'бюджетная роспись'!G135</f>
        <v>871.3969999999999</v>
      </c>
    </row>
    <row r="121" spans="1:7" ht="56.25" customHeight="1">
      <c r="A121" s="131" t="s">
        <v>100</v>
      </c>
      <c r="B121" s="142">
        <v>400</v>
      </c>
      <c r="C121" s="138" t="s">
        <v>381</v>
      </c>
      <c r="D121" s="138" t="s">
        <v>382</v>
      </c>
      <c r="E121" s="138">
        <v>7951700</v>
      </c>
      <c r="F121" s="142"/>
      <c r="G121" s="159"/>
    </row>
    <row r="122" spans="1:7" ht="33.75" customHeight="1">
      <c r="A122" s="131" t="s">
        <v>436</v>
      </c>
      <c r="B122" s="142">
        <v>400</v>
      </c>
      <c r="C122" s="138" t="s">
        <v>381</v>
      </c>
      <c r="D122" s="138" t="s">
        <v>382</v>
      </c>
      <c r="E122" s="138">
        <v>7951700</v>
      </c>
      <c r="F122" s="142">
        <v>200</v>
      </c>
      <c r="G122" s="159"/>
    </row>
    <row r="123" spans="1:7" ht="42.75" customHeight="1">
      <c r="A123" s="131" t="s">
        <v>202</v>
      </c>
      <c r="B123" s="142">
        <v>400</v>
      </c>
      <c r="C123" s="138" t="s">
        <v>381</v>
      </c>
      <c r="D123" s="138" t="s">
        <v>382</v>
      </c>
      <c r="E123" s="137" t="s">
        <v>7</v>
      </c>
      <c r="F123" s="142"/>
      <c r="G123" s="159">
        <f>G124</f>
        <v>345</v>
      </c>
    </row>
    <row r="124" spans="1:7" ht="33.75" customHeight="1">
      <c r="A124" s="131" t="s">
        <v>436</v>
      </c>
      <c r="B124" s="142">
        <v>400</v>
      </c>
      <c r="C124" s="138" t="s">
        <v>381</v>
      </c>
      <c r="D124" s="138" t="s">
        <v>382</v>
      </c>
      <c r="E124" s="137" t="s">
        <v>7</v>
      </c>
      <c r="F124" s="142">
        <v>200</v>
      </c>
      <c r="G124" s="159">
        <f>'бюджетная роспись'!G145</f>
        <v>345</v>
      </c>
    </row>
    <row r="125" spans="1:7" ht="30">
      <c r="A125" s="163" t="s">
        <v>384</v>
      </c>
      <c r="B125" s="136">
        <v>400</v>
      </c>
      <c r="C125" s="137" t="s">
        <v>385</v>
      </c>
      <c r="D125" s="137"/>
      <c r="E125" s="137"/>
      <c r="F125" s="137"/>
      <c r="G125" s="154">
        <f>G126</f>
        <v>1732</v>
      </c>
    </row>
    <row r="126" spans="1:7" ht="42" customHeight="1">
      <c r="A126" s="163" t="s">
        <v>443</v>
      </c>
      <c r="B126" s="136">
        <v>400</v>
      </c>
      <c r="C126" s="137" t="s">
        <v>385</v>
      </c>
      <c r="D126" s="137" t="s">
        <v>386</v>
      </c>
      <c r="E126" s="137" t="s">
        <v>387</v>
      </c>
      <c r="F126" s="137"/>
      <c r="G126" s="154">
        <f>G128+G129</f>
        <v>1732</v>
      </c>
    </row>
    <row r="127" spans="1:7" ht="48.75" customHeight="1" hidden="1">
      <c r="A127" s="158" t="e">
        <f>#REF!</f>
        <v>#REF!</v>
      </c>
      <c r="B127" s="136">
        <v>400</v>
      </c>
      <c r="C127" s="137" t="s">
        <v>385</v>
      </c>
      <c r="D127" s="137" t="s">
        <v>386</v>
      </c>
      <c r="E127" s="137" t="s">
        <v>388</v>
      </c>
      <c r="F127" s="137" t="s">
        <v>383</v>
      </c>
      <c r="G127" s="154"/>
    </row>
    <row r="128" spans="1:7" ht="42" customHeight="1">
      <c r="A128" s="131" t="s">
        <v>442</v>
      </c>
      <c r="B128" s="136">
        <v>400</v>
      </c>
      <c r="C128" s="137" t="s">
        <v>385</v>
      </c>
      <c r="D128" s="137" t="s">
        <v>386</v>
      </c>
      <c r="E128" s="137" t="s">
        <v>388</v>
      </c>
      <c r="F128" s="137" t="s">
        <v>441</v>
      </c>
      <c r="G128" s="154">
        <f>'бюджетная роспись'!G149</f>
        <v>1627</v>
      </c>
    </row>
    <row r="129" spans="1:7" ht="42" customHeight="1">
      <c r="A129" s="131" t="s">
        <v>202</v>
      </c>
      <c r="B129" s="136">
        <v>400</v>
      </c>
      <c r="C129" s="137" t="s">
        <v>385</v>
      </c>
      <c r="D129" s="137" t="s">
        <v>386</v>
      </c>
      <c r="E129" s="137" t="s">
        <v>7</v>
      </c>
      <c r="F129" s="137"/>
      <c r="G129" s="154">
        <f>G130</f>
        <v>105</v>
      </c>
    </row>
    <row r="130" spans="1:7" ht="32.25" customHeight="1">
      <c r="A130" s="131" t="s">
        <v>436</v>
      </c>
      <c r="B130" s="136">
        <v>400</v>
      </c>
      <c r="C130" s="137" t="s">
        <v>385</v>
      </c>
      <c r="D130" s="137" t="s">
        <v>386</v>
      </c>
      <c r="E130" s="137" t="s">
        <v>7</v>
      </c>
      <c r="F130" s="137" t="s">
        <v>437</v>
      </c>
      <c r="G130" s="154">
        <f>'бюджетная роспись'!G151</f>
        <v>105</v>
      </c>
    </row>
    <row r="131" spans="1:7" ht="15.75">
      <c r="A131" s="158" t="s">
        <v>81</v>
      </c>
      <c r="B131" s="136">
        <v>400</v>
      </c>
      <c r="C131" s="137" t="s">
        <v>550</v>
      </c>
      <c r="D131" s="137" t="s">
        <v>420</v>
      </c>
      <c r="E131" s="137"/>
      <c r="F131" s="137"/>
      <c r="G131" s="154">
        <f>G133+G135</f>
        <v>77</v>
      </c>
    </row>
    <row r="132" spans="1:7" ht="15.75" hidden="1">
      <c r="A132" s="158"/>
      <c r="B132" s="136">
        <v>400</v>
      </c>
      <c r="C132" s="137"/>
      <c r="D132" s="137"/>
      <c r="E132" s="137"/>
      <c r="F132" s="137"/>
      <c r="G132" s="154"/>
    </row>
    <row r="133" spans="1:7" ht="20.25" customHeight="1">
      <c r="A133" s="131" t="s">
        <v>325</v>
      </c>
      <c r="B133" s="136">
        <v>400</v>
      </c>
      <c r="C133" s="137" t="s">
        <v>550</v>
      </c>
      <c r="D133" s="137" t="s">
        <v>409</v>
      </c>
      <c r="E133" s="137" t="s">
        <v>75</v>
      </c>
      <c r="F133" s="137"/>
      <c r="G133" s="154">
        <f>G134</f>
        <v>3</v>
      </c>
    </row>
    <row r="134" spans="1:7" ht="30">
      <c r="A134" s="131" t="s">
        <v>445</v>
      </c>
      <c r="B134" s="136">
        <v>400</v>
      </c>
      <c r="C134" s="137" t="s">
        <v>550</v>
      </c>
      <c r="D134" s="137" t="s">
        <v>409</v>
      </c>
      <c r="E134" s="137" t="s">
        <v>76</v>
      </c>
      <c r="F134" s="137" t="s">
        <v>444</v>
      </c>
      <c r="G134" s="154">
        <f>'бюджетная роспись'!G155</f>
        <v>3</v>
      </c>
    </row>
    <row r="135" spans="1:7" ht="15.75">
      <c r="A135" s="131" t="s">
        <v>324</v>
      </c>
      <c r="B135" s="136">
        <v>400</v>
      </c>
      <c r="C135" s="137" t="s">
        <v>550</v>
      </c>
      <c r="D135" s="137" t="s">
        <v>390</v>
      </c>
      <c r="E135" s="137"/>
      <c r="F135" s="137"/>
      <c r="G135" s="154">
        <f>G136+G138</f>
        <v>74</v>
      </c>
    </row>
    <row r="136" spans="1:7" ht="71.25" customHeight="1">
      <c r="A136" s="131" t="s">
        <v>446</v>
      </c>
      <c r="B136" s="136">
        <v>400</v>
      </c>
      <c r="C136" s="137" t="s">
        <v>550</v>
      </c>
      <c r="D136" s="137" t="s">
        <v>390</v>
      </c>
      <c r="E136" s="137" t="s">
        <v>279</v>
      </c>
      <c r="F136" s="137"/>
      <c r="G136" s="154">
        <f>G137</f>
        <v>60</v>
      </c>
    </row>
    <row r="137" spans="1:7" ht="30">
      <c r="A137" s="131" t="s">
        <v>445</v>
      </c>
      <c r="B137" s="136">
        <v>400</v>
      </c>
      <c r="C137" s="137" t="s">
        <v>550</v>
      </c>
      <c r="D137" s="137" t="s">
        <v>390</v>
      </c>
      <c r="E137" s="137" t="s">
        <v>279</v>
      </c>
      <c r="F137" s="137" t="s">
        <v>444</v>
      </c>
      <c r="G137" s="154">
        <f>'бюджетная роспись'!G157</f>
        <v>60</v>
      </c>
    </row>
    <row r="138" spans="1:7" ht="36.75">
      <c r="A138" s="130" t="s">
        <v>69</v>
      </c>
      <c r="B138" s="136">
        <v>400</v>
      </c>
      <c r="C138" s="137" t="s">
        <v>550</v>
      </c>
      <c r="D138" s="137" t="s">
        <v>390</v>
      </c>
      <c r="E138" s="84" t="s">
        <v>323</v>
      </c>
      <c r="F138" s="137" t="s">
        <v>444</v>
      </c>
      <c r="G138" s="154">
        <f>'бюджетная роспись'!G159</f>
        <v>14</v>
      </c>
    </row>
    <row r="139" spans="1:7" ht="15.75">
      <c r="A139" s="163" t="s">
        <v>447</v>
      </c>
      <c r="B139" s="136">
        <v>400</v>
      </c>
      <c r="C139" s="137" t="s">
        <v>391</v>
      </c>
      <c r="D139" s="137"/>
      <c r="E139" s="137"/>
      <c r="F139" s="137"/>
      <c r="G139" s="154">
        <f>G140</f>
        <v>72</v>
      </c>
    </row>
    <row r="140" spans="1:7" ht="15.75">
      <c r="A140" s="163" t="s">
        <v>389</v>
      </c>
      <c r="B140" s="136">
        <v>400</v>
      </c>
      <c r="C140" s="137" t="s">
        <v>391</v>
      </c>
      <c r="D140" s="137" t="s">
        <v>408</v>
      </c>
      <c r="E140" s="137"/>
      <c r="F140" s="137"/>
      <c r="G140" s="154">
        <f>G141</f>
        <v>72</v>
      </c>
    </row>
    <row r="141" spans="1:7" ht="15.75">
      <c r="A141" s="155" t="s">
        <v>421</v>
      </c>
      <c r="B141" s="136">
        <v>400</v>
      </c>
      <c r="C141" s="137" t="s">
        <v>391</v>
      </c>
      <c r="D141" s="137" t="s">
        <v>408</v>
      </c>
      <c r="E141" s="137" t="s">
        <v>422</v>
      </c>
      <c r="F141" s="137"/>
      <c r="G141" s="154">
        <f>G142</f>
        <v>72</v>
      </c>
    </row>
    <row r="142" spans="1:7" ht="44.25" customHeight="1">
      <c r="A142" s="152" t="s">
        <v>304</v>
      </c>
      <c r="B142" s="136">
        <v>400</v>
      </c>
      <c r="C142" s="137" t="s">
        <v>391</v>
      </c>
      <c r="D142" s="137" t="s">
        <v>408</v>
      </c>
      <c r="E142" s="137" t="s">
        <v>423</v>
      </c>
      <c r="F142" s="137" t="s">
        <v>437</v>
      </c>
      <c r="G142" s="154">
        <f>'бюджетная роспись'!G162</f>
        <v>72</v>
      </c>
    </row>
    <row r="143" spans="1:7" ht="28.5" customHeight="1" hidden="1">
      <c r="A143" s="143" t="s">
        <v>283</v>
      </c>
      <c r="B143" s="144">
        <v>400</v>
      </c>
      <c r="C143" s="145" t="s">
        <v>407</v>
      </c>
      <c r="D143" s="145" t="s">
        <v>307</v>
      </c>
      <c r="E143" s="145" t="s">
        <v>308</v>
      </c>
      <c r="F143" s="145"/>
      <c r="G143" s="146">
        <f>G144</f>
        <v>0</v>
      </c>
    </row>
    <row r="144" spans="1:7" ht="28.5" customHeight="1" hidden="1">
      <c r="A144" s="168" t="s">
        <v>304</v>
      </c>
      <c r="B144" s="169">
        <v>400</v>
      </c>
      <c r="C144" s="170" t="s">
        <v>407</v>
      </c>
      <c r="D144" s="170" t="s">
        <v>307</v>
      </c>
      <c r="E144" s="170" t="s">
        <v>308</v>
      </c>
      <c r="F144" s="170" t="s">
        <v>208</v>
      </c>
      <c r="G144" s="171"/>
    </row>
    <row r="145" spans="1:7" ht="18.75" customHeight="1">
      <c r="A145" s="152" t="s">
        <v>333</v>
      </c>
      <c r="B145" s="136">
        <v>400</v>
      </c>
      <c r="C145" s="174" t="s">
        <v>407</v>
      </c>
      <c r="D145" s="174"/>
      <c r="E145" s="174"/>
      <c r="F145" s="174"/>
      <c r="G145" s="175">
        <f>G146</f>
        <v>37.209</v>
      </c>
    </row>
    <row r="146" spans="1:7" ht="30">
      <c r="A146" s="152" t="s">
        <v>64</v>
      </c>
      <c r="B146" s="136">
        <v>400</v>
      </c>
      <c r="C146" s="174" t="s">
        <v>407</v>
      </c>
      <c r="D146" s="174" t="s">
        <v>307</v>
      </c>
      <c r="E146" s="174"/>
      <c r="F146" s="174"/>
      <c r="G146" s="175">
        <f>G147</f>
        <v>37.209</v>
      </c>
    </row>
    <row r="147" spans="1:7" ht="76.5" customHeight="1">
      <c r="A147" s="152" t="s">
        <v>62</v>
      </c>
      <c r="B147" s="136">
        <v>400</v>
      </c>
      <c r="C147" s="141" t="s">
        <v>407</v>
      </c>
      <c r="D147" s="141" t="s">
        <v>307</v>
      </c>
      <c r="E147" s="141" t="s">
        <v>61</v>
      </c>
      <c r="F147" s="141"/>
      <c r="G147" s="176">
        <f>G148</f>
        <v>37.209</v>
      </c>
    </row>
    <row r="148" spans="1:7" ht="45.75" thickBot="1">
      <c r="A148" s="234" t="s">
        <v>66</v>
      </c>
      <c r="B148" s="177">
        <v>400</v>
      </c>
      <c r="C148" s="178" t="s">
        <v>407</v>
      </c>
      <c r="D148" s="178" t="s">
        <v>307</v>
      </c>
      <c r="E148" s="178" t="s">
        <v>61</v>
      </c>
      <c r="F148" s="178" t="s">
        <v>63</v>
      </c>
      <c r="G148" s="179">
        <f>'бюджетная роспись'!G166</f>
        <v>37.209</v>
      </c>
    </row>
  </sheetData>
  <sheetProtection/>
  <mergeCells count="1">
    <mergeCell ref="A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7.8515625" style="0" customWidth="1"/>
    <col min="2" max="2" width="24.00390625" style="0" customWidth="1"/>
    <col min="3" max="3" width="12.00390625" style="0" customWidth="1"/>
  </cols>
  <sheetData>
    <row r="1" ht="15">
      <c r="B1" s="28"/>
    </row>
    <row r="2" ht="12.75">
      <c r="B2" s="8" t="s">
        <v>91</v>
      </c>
    </row>
    <row r="3" ht="12.75">
      <c r="B3" s="9" t="s">
        <v>83</v>
      </c>
    </row>
    <row r="4" ht="12.75">
      <c r="B4" s="8" t="s">
        <v>84</v>
      </c>
    </row>
    <row r="5" ht="12.75">
      <c r="B5" s="14" t="s">
        <v>85</v>
      </c>
    </row>
    <row r="6" ht="12.75">
      <c r="B6" s="20" t="s">
        <v>529</v>
      </c>
    </row>
    <row r="7" ht="12.75">
      <c r="B7" s="18" t="s">
        <v>265</v>
      </c>
    </row>
    <row r="10" spans="1:2" ht="12.75">
      <c r="A10" s="283" t="s">
        <v>178</v>
      </c>
      <c r="B10" s="283"/>
    </row>
    <row r="11" spans="1:2" ht="16.5" customHeight="1">
      <c r="A11" s="283"/>
      <c r="B11" s="283"/>
    </row>
    <row r="12" spans="1:3" ht="51" customHeight="1">
      <c r="A12" s="282" t="s">
        <v>495</v>
      </c>
      <c r="B12" s="282"/>
      <c r="C12" s="282"/>
    </row>
    <row r="13" spans="1:2" ht="16.5">
      <c r="A13" s="21"/>
      <c r="B13" s="22" t="s">
        <v>533</v>
      </c>
    </row>
    <row r="14" spans="1:2" ht="16.5">
      <c r="A14" s="23" t="s">
        <v>179</v>
      </c>
      <c r="B14" s="23" t="s">
        <v>180</v>
      </c>
    </row>
    <row r="15" spans="1:2" ht="16.5">
      <c r="A15" s="93" t="s">
        <v>181</v>
      </c>
      <c r="B15" s="23">
        <f>B16</f>
        <v>22.1</v>
      </c>
    </row>
    <row r="16" spans="1:2" ht="16.5">
      <c r="A16" s="93" t="s">
        <v>182</v>
      </c>
      <c r="B16" s="23">
        <f>B18</f>
        <v>22.1</v>
      </c>
    </row>
    <row r="17" spans="1:2" ht="16.5">
      <c r="A17" s="93" t="s">
        <v>183</v>
      </c>
      <c r="B17" s="23"/>
    </row>
    <row r="18" spans="1:2" ht="33">
      <c r="A18" s="93" t="s">
        <v>185</v>
      </c>
      <c r="B18" s="23">
        <v>22.1</v>
      </c>
    </row>
  </sheetData>
  <sheetProtection/>
  <mergeCells count="2">
    <mergeCell ref="A12:C12"/>
    <mergeCell ref="A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I9" sqref="I9"/>
    </sheetView>
  </sheetViews>
  <sheetFormatPr defaultColWidth="9.140625" defaultRowHeight="12.75"/>
  <cols>
    <col min="1" max="1" width="6.00390625" style="0" customWidth="1"/>
    <col min="2" max="2" width="38.8515625" style="0" customWidth="1"/>
    <col min="3" max="3" width="15.140625" style="0" customWidth="1"/>
    <col min="4" max="4" width="15.00390625" style="0" customWidth="1"/>
    <col min="5" max="5" width="14.140625" style="0" customWidth="1"/>
    <col min="6" max="6" width="14.7109375" style="0" customWidth="1"/>
  </cols>
  <sheetData>
    <row r="1" spans="3:5" ht="15">
      <c r="C1" s="28"/>
      <c r="D1" s="19"/>
      <c r="E1" s="19" t="s">
        <v>92</v>
      </c>
    </row>
    <row r="2" spans="1:5" ht="12.75" customHeight="1">
      <c r="A2" s="16"/>
      <c r="C2" s="8"/>
      <c r="D2" s="119" t="s">
        <v>83</v>
      </c>
      <c r="E2" s="19"/>
    </row>
    <row r="3" spans="1:5" ht="12.75" customHeight="1">
      <c r="A3" s="16"/>
      <c r="C3" s="8"/>
      <c r="D3" s="119" t="s">
        <v>158</v>
      </c>
      <c r="E3" s="119"/>
    </row>
    <row r="4" spans="1:5" ht="12.75" customHeight="1">
      <c r="A4" s="16"/>
      <c r="C4" s="9"/>
      <c r="D4" s="120" t="s">
        <v>166</v>
      </c>
      <c r="E4" s="120"/>
    </row>
    <row r="5" spans="1:5" ht="12.75" customHeight="1">
      <c r="A5" s="16"/>
      <c r="C5" s="8"/>
      <c r="D5" s="119" t="s">
        <v>165</v>
      </c>
      <c r="E5" s="119"/>
    </row>
    <row r="6" spans="1:5" ht="12.75" customHeight="1">
      <c r="A6" s="16"/>
      <c r="C6" s="8"/>
      <c r="D6" s="121" t="s">
        <v>266</v>
      </c>
      <c r="E6" s="119"/>
    </row>
    <row r="7" spans="1:6" ht="18" customHeight="1">
      <c r="A7" s="284" t="s">
        <v>163</v>
      </c>
      <c r="B7" s="284"/>
      <c r="C7" s="284"/>
      <c r="D7" s="284"/>
      <c r="E7" s="284"/>
      <c r="F7" s="284"/>
    </row>
    <row r="8" spans="1:6" ht="13.5" thickBot="1">
      <c r="A8" s="16"/>
      <c r="C8" s="20"/>
      <c r="D8" s="20"/>
      <c r="E8" s="20"/>
      <c r="F8" s="20"/>
    </row>
    <row r="9" spans="1:6" ht="63.75">
      <c r="A9" s="235"/>
      <c r="B9" s="127"/>
      <c r="C9" s="236" t="s">
        <v>164</v>
      </c>
      <c r="D9" s="237" t="s">
        <v>167</v>
      </c>
      <c r="E9" s="237" t="s">
        <v>168</v>
      </c>
      <c r="F9" s="238" t="s">
        <v>169</v>
      </c>
    </row>
    <row r="10" spans="1:6" ht="56.25" customHeight="1">
      <c r="A10" s="239" t="s">
        <v>109</v>
      </c>
      <c r="B10" s="122" t="s">
        <v>534</v>
      </c>
      <c r="C10" s="82"/>
      <c r="D10" s="17"/>
      <c r="E10" s="17"/>
      <c r="F10" s="240"/>
    </row>
    <row r="11" spans="1:6" ht="12.75">
      <c r="A11" s="102"/>
      <c r="B11" s="15" t="s">
        <v>535</v>
      </c>
      <c r="C11" s="15"/>
      <c r="D11" s="89"/>
      <c r="E11" s="89"/>
      <c r="F11" s="241"/>
    </row>
    <row r="12" spans="1:6" ht="23.25" customHeight="1">
      <c r="A12" s="102" t="s">
        <v>429</v>
      </c>
      <c r="B12" s="82" t="s">
        <v>536</v>
      </c>
      <c r="C12" s="91">
        <v>0</v>
      </c>
      <c r="D12" s="91"/>
      <c r="E12" s="91">
        <v>0</v>
      </c>
      <c r="F12" s="242">
        <f>C12+D12-E12</f>
        <v>0</v>
      </c>
    </row>
    <row r="13" spans="1:6" ht="36.75" customHeight="1">
      <c r="A13" s="239">
        <v>1</v>
      </c>
      <c r="B13" s="117" t="s">
        <v>537</v>
      </c>
      <c r="C13" s="91">
        <v>0</v>
      </c>
      <c r="D13" s="91">
        <v>428.346</v>
      </c>
      <c r="E13" s="91">
        <v>0</v>
      </c>
      <c r="F13" s="243">
        <f>D13</f>
        <v>428.346</v>
      </c>
    </row>
    <row r="14" spans="1:6" ht="12.75">
      <c r="A14" s="239"/>
      <c r="B14" s="15" t="s">
        <v>538</v>
      </c>
      <c r="C14" s="91"/>
      <c r="D14" s="91">
        <f>D13</f>
        <v>428.346</v>
      </c>
      <c r="E14" s="91"/>
      <c r="F14" s="243">
        <f>F13</f>
        <v>428.346</v>
      </c>
    </row>
    <row r="15" spans="1:6" ht="28.5" customHeight="1">
      <c r="A15" s="244" t="s">
        <v>159</v>
      </c>
      <c r="B15" s="117" t="s">
        <v>160</v>
      </c>
      <c r="C15" s="91"/>
      <c r="D15" s="91"/>
      <c r="E15" s="91"/>
      <c r="F15" s="242"/>
    </row>
    <row r="16" spans="1:6" ht="25.5">
      <c r="A16" s="239">
        <v>1</v>
      </c>
      <c r="B16" s="117" t="s">
        <v>161</v>
      </c>
      <c r="C16" s="123">
        <v>470</v>
      </c>
      <c r="D16" s="91"/>
      <c r="E16" s="123">
        <v>156</v>
      </c>
      <c r="F16" s="245">
        <f>C16-E16</f>
        <v>314</v>
      </c>
    </row>
    <row r="17" spans="1:6" ht="12.75">
      <c r="A17" s="239"/>
      <c r="B17" s="118" t="s">
        <v>162</v>
      </c>
      <c r="C17" s="123">
        <f>C16</f>
        <v>470</v>
      </c>
      <c r="D17" s="91"/>
      <c r="E17" s="123">
        <f>E16</f>
        <v>156</v>
      </c>
      <c r="F17" s="245">
        <f>F16</f>
        <v>314</v>
      </c>
    </row>
    <row r="18" spans="1:6" ht="78" customHeight="1">
      <c r="A18" s="239"/>
      <c r="B18" s="117" t="s">
        <v>380</v>
      </c>
      <c r="C18" s="91"/>
      <c r="D18" s="91"/>
      <c r="E18" s="91"/>
      <c r="F18" s="242"/>
    </row>
    <row r="19" spans="1:6" ht="12.75">
      <c r="A19" s="239"/>
      <c r="B19" s="15"/>
      <c r="C19" s="91"/>
      <c r="D19" s="91"/>
      <c r="E19" s="91"/>
      <c r="F19" s="243"/>
    </row>
    <row r="20" spans="1:6" ht="13.5" thickBot="1">
      <c r="A20" s="246"/>
      <c r="B20" s="247" t="s">
        <v>539</v>
      </c>
      <c r="C20" s="248">
        <f>C11+C14+C17</f>
        <v>470</v>
      </c>
      <c r="D20" s="249">
        <f>D11+D14+D17</f>
        <v>428.346</v>
      </c>
      <c r="E20" s="248">
        <f>E11+E14+E17</f>
        <v>156</v>
      </c>
      <c r="F20" s="250">
        <f>F11+F14+F17</f>
        <v>742.346</v>
      </c>
    </row>
    <row r="21" spans="1:6" ht="13.5" customHeight="1">
      <c r="A21" s="88"/>
      <c r="B21" s="90"/>
      <c r="C21" s="5"/>
      <c r="D21" s="5"/>
      <c r="E21" s="5"/>
      <c r="F21" s="5"/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J28" sqref="J28"/>
    </sheetView>
  </sheetViews>
  <sheetFormatPr defaultColWidth="9.140625" defaultRowHeight="12.75"/>
  <cols>
    <col min="1" max="6" width="9.140625" style="21" customWidth="1"/>
    <col min="7" max="7" width="14.00390625" style="21" customWidth="1"/>
    <col min="8" max="16384" width="9.140625" style="21" customWidth="1"/>
  </cols>
  <sheetData>
    <row r="1" spans="4:5" ht="16.5">
      <c r="D1" s="287"/>
      <c r="E1" s="287"/>
    </row>
    <row r="2" ht="16.5">
      <c r="D2" s="36" t="s">
        <v>196</v>
      </c>
    </row>
    <row r="3" ht="16.5">
      <c r="D3" s="37" t="s">
        <v>83</v>
      </c>
    </row>
    <row r="4" ht="16.5">
      <c r="D4" s="36" t="s">
        <v>84</v>
      </c>
    </row>
    <row r="5" ht="16.5">
      <c r="D5" s="38" t="s">
        <v>85</v>
      </c>
    </row>
    <row r="6" ht="16.5">
      <c r="D6" s="39" t="s">
        <v>529</v>
      </c>
    </row>
    <row r="7" ht="16.5">
      <c r="D7" s="40" t="s">
        <v>267</v>
      </c>
    </row>
    <row r="12" spans="1:9" ht="16.5" customHeight="1">
      <c r="A12" s="286" t="s">
        <v>247</v>
      </c>
      <c r="B12" s="286"/>
      <c r="C12" s="286"/>
      <c r="D12" s="286"/>
      <c r="E12" s="286"/>
      <c r="F12" s="286"/>
      <c r="G12" s="286"/>
      <c r="H12" s="286"/>
      <c r="I12" s="35"/>
    </row>
    <row r="13" spans="1:9" ht="12.75" customHeight="1">
      <c r="A13" s="286"/>
      <c r="B13" s="286"/>
      <c r="C13" s="286"/>
      <c r="D13" s="286"/>
      <c r="E13" s="286"/>
      <c r="F13" s="286"/>
      <c r="G13" s="286"/>
      <c r="H13" s="286"/>
      <c r="I13" s="35"/>
    </row>
    <row r="14" spans="1:9" ht="12.75" customHeight="1">
      <c r="A14" s="286"/>
      <c r="B14" s="286"/>
      <c r="C14" s="286"/>
      <c r="D14" s="286"/>
      <c r="E14" s="286"/>
      <c r="F14" s="286"/>
      <c r="G14" s="286"/>
      <c r="H14" s="286"/>
      <c r="I14" s="35"/>
    </row>
    <row r="15" spans="1:9" ht="5.25" customHeight="1">
      <c r="A15" s="286"/>
      <c r="B15" s="286"/>
      <c r="C15" s="286"/>
      <c r="D15" s="286"/>
      <c r="E15" s="286"/>
      <c r="F15" s="286"/>
      <c r="G15" s="286"/>
      <c r="H15" s="286"/>
      <c r="I15" s="35"/>
    </row>
    <row r="16" spans="1:9" ht="7.5" customHeight="1" hidden="1">
      <c r="A16" s="286"/>
      <c r="B16" s="286"/>
      <c r="C16" s="286"/>
      <c r="D16" s="286"/>
      <c r="E16" s="286"/>
      <c r="F16" s="286"/>
      <c r="G16" s="286"/>
      <c r="H16" s="286"/>
      <c r="I16" s="35"/>
    </row>
    <row r="17" spans="2:9" ht="12.75" customHeight="1" hidden="1">
      <c r="B17" s="35"/>
      <c r="C17" s="35"/>
      <c r="D17" s="35"/>
      <c r="E17" s="35"/>
      <c r="F17" s="35"/>
      <c r="G17" s="35"/>
      <c r="H17" s="35"/>
      <c r="I17" s="35"/>
    </row>
    <row r="18" spans="2:9" ht="12.75" customHeight="1" hidden="1">
      <c r="B18" s="35"/>
      <c r="C18" s="35"/>
      <c r="D18" s="35"/>
      <c r="E18" s="35"/>
      <c r="F18" s="35"/>
      <c r="G18" s="35"/>
      <c r="H18" s="35"/>
      <c r="I18" s="35"/>
    </row>
    <row r="19" spans="2:9" ht="12.75" customHeight="1" hidden="1">
      <c r="B19" s="35"/>
      <c r="C19" s="35"/>
      <c r="D19" s="35"/>
      <c r="E19" s="35"/>
      <c r="F19" s="35"/>
      <c r="G19" s="35"/>
      <c r="H19" s="35"/>
      <c r="I19" s="35"/>
    </row>
    <row r="25" spans="2:7" ht="12.75" customHeight="1">
      <c r="B25" s="285" t="s">
        <v>203</v>
      </c>
      <c r="C25" s="285"/>
      <c r="D25" s="285"/>
      <c r="E25" s="285"/>
      <c r="F25" s="285"/>
      <c r="G25" s="285"/>
    </row>
    <row r="26" spans="2:7" ht="16.5">
      <c r="B26" s="285"/>
      <c r="C26" s="285"/>
      <c r="D26" s="285"/>
      <c r="E26" s="285"/>
      <c r="F26" s="285"/>
      <c r="G26" s="285"/>
    </row>
    <row r="28" spans="1:8" ht="16.5">
      <c r="A28" s="42"/>
      <c r="B28" s="43" t="s">
        <v>340</v>
      </c>
      <c r="C28" s="43"/>
      <c r="D28" s="43"/>
      <c r="E28" s="43"/>
      <c r="F28" s="43"/>
      <c r="G28" s="47">
        <v>428.346</v>
      </c>
      <c r="H28" s="41"/>
    </row>
    <row r="29" spans="1:8" ht="16.5">
      <c r="A29" s="44"/>
      <c r="B29" s="45" t="s">
        <v>341</v>
      </c>
      <c r="C29" s="45"/>
      <c r="D29" s="45"/>
      <c r="E29" s="45"/>
      <c r="F29" s="45"/>
      <c r="G29" s="251">
        <v>156</v>
      </c>
      <c r="H29" s="46"/>
    </row>
  </sheetData>
  <sheetProtection/>
  <mergeCells count="3">
    <mergeCell ref="B25:G26"/>
    <mergeCell ref="A12:H16"/>
    <mergeCell ref="D1:E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5"/>
  <sheetViews>
    <sheetView zoomScalePageLayoutView="0" workbookViewId="0" topLeftCell="A156">
      <selection activeCell="G156" sqref="G156"/>
    </sheetView>
  </sheetViews>
  <sheetFormatPr defaultColWidth="9.140625" defaultRowHeight="12.75"/>
  <cols>
    <col min="1" max="1" width="34.140625" style="0" customWidth="1"/>
    <col min="2" max="2" width="8.421875" style="0" customWidth="1"/>
    <col min="3" max="3" width="7.7109375" style="0" customWidth="1"/>
    <col min="4" max="4" width="11.140625" style="0" customWidth="1"/>
    <col min="6" max="6" width="9.7109375" style="0" customWidth="1"/>
    <col min="7" max="7" width="15.140625" style="0" customWidth="1"/>
  </cols>
  <sheetData>
    <row r="1" spans="1:10" ht="12.75">
      <c r="A1" t="s">
        <v>557</v>
      </c>
      <c r="F1" s="113" t="s">
        <v>476</v>
      </c>
      <c r="G1" s="113"/>
      <c r="H1" s="5"/>
      <c r="I1" s="5"/>
      <c r="J1" s="5"/>
    </row>
    <row r="2" spans="6:10" ht="12.75">
      <c r="F2" s="113" t="s">
        <v>477</v>
      </c>
      <c r="G2" s="113"/>
      <c r="H2" s="5"/>
      <c r="I2" s="5"/>
      <c r="J2" s="5"/>
    </row>
    <row r="3" spans="6:10" ht="12.75">
      <c r="F3" s="114" t="s">
        <v>478</v>
      </c>
      <c r="G3" s="113"/>
      <c r="H3" s="5"/>
      <c r="I3" s="5"/>
      <c r="J3" s="5"/>
    </row>
    <row r="4" spans="6:10" ht="12.75">
      <c r="F4" s="113"/>
      <c r="G4" s="113"/>
      <c r="H4" s="5"/>
      <c r="I4" s="5"/>
      <c r="J4" s="5"/>
    </row>
    <row r="5" spans="6:10" ht="12.75">
      <c r="F5" s="113" t="s">
        <v>479</v>
      </c>
      <c r="G5" s="208" t="s">
        <v>595</v>
      </c>
      <c r="H5" s="5"/>
      <c r="I5" s="5"/>
      <c r="J5" s="5"/>
    </row>
    <row r="6" spans="8:10" ht="12.75">
      <c r="H6" s="5"/>
      <c r="I6" s="5"/>
      <c r="J6" s="5"/>
    </row>
    <row r="7" spans="1:10" ht="13.5" thickBot="1">
      <c r="A7" s="288" t="s">
        <v>480</v>
      </c>
      <c r="B7" s="288"/>
      <c r="C7" s="288"/>
      <c r="D7" s="288"/>
      <c r="E7" s="288"/>
      <c r="F7" s="288"/>
      <c r="G7" s="288"/>
      <c r="H7" s="5"/>
      <c r="I7" s="5"/>
      <c r="J7" s="5"/>
    </row>
    <row r="8" spans="1:10" ht="12.75">
      <c r="A8" s="101"/>
      <c r="B8" s="127" t="s">
        <v>481</v>
      </c>
      <c r="C8" s="127" t="s">
        <v>482</v>
      </c>
      <c r="D8" s="127" t="s">
        <v>483</v>
      </c>
      <c r="E8" s="127" t="s">
        <v>484</v>
      </c>
      <c r="F8" s="127" t="s">
        <v>485</v>
      </c>
      <c r="G8" s="128" t="s">
        <v>197</v>
      </c>
      <c r="H8" s="5"/>
      <c r="I8" s="5"/>
      <c r="J8" s="5"/>
    </row>
    <row r="9" spans="1:10" ht="12.75">
      <c r="A9" s="102"/>
      <c r="B9" s="83">
        <v>1</v>
      </c>
      <c r="C9" s="83">
        <v>2</v>
      </c>
      <c r="D9" s="83">
        <v>3</v>
      </c>
      <c r="E9" s="83">
        <v>4</v>
      </c>
      <c r="F9" s="83">
        <v>5</v>
      </c>
      <c r="G9" s="103">
        <v>10</v>
      </c>
      <c r="H9" s="5"/>
      <c r="I9" s="5"/>
      <c r="J9" s="5"/>
    </row>
    <row r="10" spans="1:10" ht="12.75">
      <c r="A10" s="106" t="s">
        <v>56</v>
      </c>
      <c r="B10" s="83">
        <v>400</v>
      </c>
      <c r="C10" s="85">
        <v>100</v>
      </c>
      <c r="D10" s="83"/>
      <c r="E10" s="83"/>
      <c r="F10" s="83"/>
      <c r="G10" s="126">
        <f>G11+G14+G17+G20+G22+G24</f>
        <v>2920.1</v>
      </c>
      <c r="H10" s="5"/>
      <c r="I10" s="5"/>
      <c r="J10" s="5"/>
    </row>
    <row r="11" spans="1:10" ht="24">
      <c r="A11" s="107" t="s">
        <v>496</v>
      </c>
      <c r="B11" s="83">
        <v>400</v>
      </c>
      <c r="C11" s="84" t="s">
        <v>349</v>
      </c>
      <c r="D11" s="84" t="s">
        <v>524</v>
      </c>
      <c r="E11" s="83">
        <v>120</v>
      </c>
      <c r="F11" s="83"/>
      <c r="G11" s="200">
        <f>G12+G13</f>
        <v>756</v>
      </c>
      <c r="H11" s="5"/>
      <c r="I11" s="5"/>
      <c r="J11" s="5"/>
    </row>
    <row r="12" spans="1:10" ht="12.75">
      <c r="A12" s="106" t="s">
        <v>497</v>
      </c>
      <c r="B12" s="83">
        <v>400</v>
      </c>
      <c r="C12" s="84" t="s">
        <v>349</v>
      </c>
      <c r="D12" s="84" t="s">
        <v>524</v>
      </c>
      <c r="E12" s="83">
        <v>121</v>
      </c>
      <c r="F12" s="83">
        <v>211</v>
      </c>
      <c r="G12" s="201">
        <v>581</v>
      </c>
      <c r="H12" s="5"/>
      <c r="I12" s="5"/>
      <c r="J12" s="5"/>
    </row>
    <row r="13" spans="1:10" ht="12.75">
      <c r="A13" s="106" t="s">
        <v>498</v>
      </c>
      <c r="B13" s="83">
        <v>400</v>
      </c>
      <c r="C13" s="84" t="s">
        <v>349</v>
      </c>
      <c r="D13" s="84" t="s">
        <v>524</v>
      </c>
      <c r="E13" s="83">
        <v>121</v>
      </c>
      <c r="F13" s="83">
        <v>213</v>
      </c>
      <c r="G13" s="202">
        <v>175</v>
      </c>
      <c r="H13" s="5"/>
      <c r="I13" s="5"/>
      <c r="J13" s="5"/>
    </row>
    <row r="14" spans="1:10" ht="12.75">
      <c r="A14" s="106" t="s">
        <v>499</v>
      </c>
      <c r="B14" s="83">
        <v>400</v>
      </c>
      <c r="C14" s="84" t="s">
        <v>354</v>
      </c>
      <c r="D14" s="84" t="s">
        <v>525</v>
      </c>
      <c r="E14" s="83">
        <v>120</v>
      </c>
      <c r="F14" s="83"/>
      <c r="G14" s="200">
        <f>G15+G16</f>
        <v>234.3</v>
      </c>
      <c r="H14" s="5"/>
      <c r="I14" s="5"/>
      <c r="J14" s="5"/>
    </row>
    <row r="15" spans="1:10" ht="12.75">
      <c r="A15" s="106" t="s">
        <v>497</v>
      </c>
      <c r="B15" s="83">
        <v>400</v>
      </c>
      <c r="C15" s="84" t="s">
        <v>354</v>
      </c>
      <c r="D15" s="84" t="s">
        <v>525</v>
      </c>
      <c r="E15" s="83">
        <v>121</v>
      </c>
      <c r="F15" s="83">
        <v>211</v>
      </c>
      <c r="G15" s="202">
        <v>180</v>
      </c>
      <c r="H15" s="5"/>
      <c r="I15" s="5"/>
      <c r="J15" s="5"/>
    </row>
    <row r="16" spans="1:10" ht="12.75">
      <c r="A16" s="106" t="s">
        <v>498</v>
      </c>
      <c r="B16" s="83">
        <v>400</v>
      </c>
      <c r="C16" s="84" t="s">
        <v>354</v>
      </c>
      <c r="D16" s="84" t="s">
        <v>525</v>
      </c>
      <c r="E16" s="83">
        <v>121</v>
      </c>
      <c r="F16" s="83">
        <v>213</v>
      </c>
      <c r="G16" s="202">
        <v>54.3</v>
      </c>
      <c r="H16" s="5"/>
      <c r="I16" s="5"/>
      <c r="J16" s="5"/>
    </row>
    <row r="17" spans="1:10" ht="12.75">
      <c r="A17" s="106" t="s">
        <v>500</v>
      </c>
      <c r="B17" s="83">
        <v>400</v>
      </c>
      <c r="C17" s="84" t="s">
        <v>357</v>
      </c>
      <c r="D17" s="84" t="s">
        <v>525</v>
      </c>
      <c r="E17" s="83">
        <v>120</v>
      </c>
      <c r="F17" s="83"/>
      <c r="G17" s="202">
        <f>G18+G19</f>
        <v>261.7</v>
      </c>
      <c r="H17" s="5"/>
      <c r="I17" s="5"/>
      <c r="J17" s="5"/>
    </row>
    <row r="18" spans="1:10" ht="12.75">
      <c r="A18" s="106" t="s">
        <v>497</v>
      </c>
      <c r="B18" s="83">
        <v>400</v>
      </c>
      <c r="C18" s="84" t="s">
        <v>357</v>
      </c>
      <c r="D18" s="84" t="s">
        <v>525</v>
      </c>
      <c r="E18" s="83">
        <v>121</v>
      </c>
      <c r="F18" s="83">
        <v>211</v>
      </c>
      <c r="G18" s="202">
        <v>201</v>
      </c>
      <c r="H18" s="5"/>
      <c r="I18" s="5"/>
      <c r="J18" s="5"/>
    </row>
    <row r="19" spans="1:10" ht="12.75">
      <c r="A19" s="106" t="s">
        <v>498</v>
      </c>
      <c r="B19" s="83">
        <v>400</v>
      </c>
      <c r="C19" s="84" t="s">
        <v>357</v>
      </c>
      <c r="D19" s="84" t="s">
        <v>525</v>
      </c>
      <c r="E19" s="83">
        <v>121</v>
      </c>
      <c r="F19" s="83">
        <v>213</v>
      </c>
      <c r="G19" s="202">
        <v>60.7</v>
      </c>
      <c r="H19" s="5"/>
      <c r="I19" s="5"/>
      <c r="J19" s="5"/>
    </row>
    <row r="20" spans="1:10" ht="12.75">
      <c r="A20" s="106" t="s">
        <v>501</v>
      </c>
      <c r="B20" s="193">
        <v>400</v>
      </c>
      <c r="C20" s="84" t="s">
        <v>527</v>
      </c>
      <c r="D20" s="84" t="s">
        <v>592</v>
      </c>
      <c r="E20" s="209">
        <v>244</v>
      </c>
      <c r="F20" s="193"/>
      <c r="G20" s="201">
        <f>G21</f>
        <v>80</v>
      </c>
      <c r="H20" s="5"/>
      <c r="I20" s="5"/>
      <c r="J20" s="5"/>
    </row>
    <row r="21" spans="1:10" ht="12.75">
      <c r="A21" s="106" t="s">
        <v>102</v>
      </c>
      <c r="B21" s="193">
        <v>400</v>
      </c>
      <c r="C21" s="84" t="s">
        <v>527</v>
      </c>
      <c r="D21" s="84" t="s">
        <v>592</v>
      </c>
      <c r="E21" s="209">
        <v>244</v>
      </c>
      <c r="F21" s="193">
        <v>290</v>
      </c>
      <c r="G21" s="201">
        <v>80</v>
      </c>
      <c r="H21" s="5"/>
      <c r="I21" s="5"/>
      <c r="J21" s="5"/>
    </row>
    <row r="22" spans="1:10" ht="24">
      <c r="A22" s="107" t="s">
        <v>503</v>
      </c>
      <c r="B22" s="83">
        <v>400</v>
      </c>
      <c r="C22" s="84" t="s">
        <v>399</v>
      </c>
      <c r="D22" s="84" t="s">
        <v>526</v>
      </c>
      <c r="E22" s="92">
        <v>244</v>
      </c>
      <c r="F22" s="83"/>
      <c r="G22" s="200">
        <f>G23</f>
        <v>22.1</v>
      </c>
      <c r="H22" s="5"/>
      <c r="I22" s="5"/>
      <c r="J22" s="5"/>
    </row>
    <row r="23" spans="1:10" ht="12.75">
      <c r="A23" s="106" t="s">
        <v>102</v>
      </c>
      <c r="B23" s="83">
        <v>400</v>
      </c>
      <c r="C23" s="84" t="s">
        <v>399</v>
      </c>
      <c r="D23" s="84" t="s">
        <v>526</v>
      </c>
      <c r="E23" s="92">
        <v>244</v>
      </c>
      <c r="F23" s="83">
        <v>290</v>
      </c>
      <c r="G23" s="201">
        <v>22.1</v>
      </c>
      <c r="H23" s="5"/>
      <c r="I23" s="5"/>
      <c r="J23" s="5"/>
    </row>
    <row r="24" spans="1:10" ht="12.75">
      <c r="A24" s="106" t="s">
        <v>364</v>
      </c>
      <c r="B24" s="83">
        <v>400</v>
      </c>
      <c r="C24" s="84" t="s">
        <v>400</v>
      </c>
      <c r="D24" s="85"/>
      <c r="E24" s="83"/>
      <c r="F24" s="83"/>
      <c r="G24" s="200">
        <f>G25+G36</f>
        <v>1566</v>
      </c>
      <c r="H24" s="5"/>
      <c r="I24" s="5"/>
      <c r="J24" s="5"/>
    </row>
    <row r="25" spans="1:10" ht="12.75">
      <c r="A25" s="106" t="s">
        <v>364</v>
      </c>
      <c r="B25" s="83">
        <v>400</v>
      </c>
      <c r="C25" s="84" t="s">
        <v>400</v>
      </c>
      <c r="D25" s="84" t="s">
        <v>525</v>
      </c>
      <c r="E25" s="83"/>
      <c r="F25" s="83"/>
      <c r="G25" s="201">
        <f>G26+G27+G28+G29+G30+G31+G32+G34+G35+G33</f>
        <v>1170</v>
      </c>
      <c r="H25" s="5"/>
      <c r="I25" s="5"/>
      <c r="J25" s="5"/>
    </row>
    <row r="26" spans="1:10" ht="12.75">
      <c r="A26" s="106" t="s">
        <v>497</v>
      </c>
      <c r="B26" s="83">
        <v>400</v>
      </c>
      <c r="C26" s="84" t="s">
        <v>400</v>
      </c>
      <c r="D26" s="84" t="s">
        <v>525</v>
      </c>
      <c r="E26" s="83">
        <v>121</v>
      </c>
      <c r="F26" s="83">
        <v>211</v>
      </c>
      <c r="G26" s="201">
        <v>823</v>
      </c>
      <c r="H26" s="5"/>
      <c r="I26" s="5"/>
      <c r="J26" s="5"/>
    </row>
    <row r="27" spans="1:10" ht="12.75">
      <c r="A27" s="106" t="s">
        <v>498</v>
      </c>
      <c r="B27" s="83">
        <v>400</v>
      </c>
      <c r="C27" s="84" t="s">
        <v>400</v>
      </c>
      <c r="D27" s="84" t="s">
        <v>525</v>
      </c>
      <c r="E27" s="83">
        <v>121</v>
      </c>
      <c r="F27" s="83">
        <v>213</v>
      </c>
      <c r="G27" s="201">
        <v>255</v>
      </c>
      <c r="H27" s="5"/>
      <c r="I27" s="5"/>
      <c r="J27" s="5"/>
    </row>
    <row r="28" spans="1:10" ht="12.75">
      <c r="A28" s="106" t="s">
        <v>505</v>
      </c>
      <c r="B28" s="83">
        <v>400</v>
      </c>
      <c r="C28" s="84" t="s">
        <v>400</v>
      </c>
      <c r="D28" s="84" t="s">
        <v>525</v>
      </c>
      <c r="E28" s="83">
        <v>244</v>
      </c>
      <c r="F28" s="83">
        <v>221</v>
      </c>
      <c r="G28" s="201">
        <v>39</v>
      </c>
      <c r="H28" s="5"/>
      <c r="I28" s="5"/>
      <c r="J28" s="5"/>
    </row>
    <row r="29" spans="1:10" ht="12.75">
      <c r="A29" s="106" t="s">
        <v>506</v>
      </c>
      <c r="B29" s="83">
        <v>400</v>
      </c>
      <c r="C29" s="84" t="s">
        <v>400</v>
      </c>
      <c r="D29" s="84" t="s">
        <v>525</v>
      </c>
      <c r="E29" s="83">
        <v>244</v>
      </c>
      <c r="F29" s="83">
        <v>223</v>
      </c>
      <c r="G29" s="201"/>
      <c r="H29" s="5"/>
      <c r="I29" s="5"/>
      <c r="J29" s="5"/>
    </row>
    <row r="30" spans="1:10" ht="12.75">
      <c r="A30" s="106" t="s">
        <v>507</v>
      </c>
      <c r="B30" s="83">
        <v>400</v>
      </c>
      <c r="C30" s="84" t="s">
        <v>400</v>
      </c>
      <c r="D30" s="84" t="s">
        <v>525</v>
      </c>
      <c r="E30" s="83">
        <v>244</v>
      </c>
      <c r="F30" s="83">
        <v>225</v>
      </c>
      <c r="G30" s="201"/>
      <c r="H30" s="5"/>
      <c r="I30" s="5"/>
      <c r="J30" s="5"/>
    </row>
    <row r="31" spans="1:10" ht="12.75">
      <c r="A31" s="106" t="s">
        <v>508</v>
      </c>
      <c r="B31" s="83">
        <v>400</v>
      </c>
      <c r="C31" s="84" t="s">
        <v>400</v>
      </c>
      <c r="D31" s="84" t="s">
        <v>525</v>
      </c>
      <c r="E31" s="83">
        <v>244</v>
      </c>
      <c r="F31" s="83">
        <v>226</v>
      </c>
      <c r="G31" s="201">
        <v>7</v>
      </c>
      <c r="H31" s="5"/>
      <c r="I31" s="5"/>
      <c r="J31" s="5"/>
    </row>
    <row r="32" spans="1:10" ht="12.75">
      <c r="A32" s="106" t="s">
        <v>102</v>
      </c>
      <c r="B32" s="83">
        <v>400</v>
      </c>
      <c r="C32" s="84" t="s">
        <v>400</v>
      </c>
      <c r="D32" s="84" t="s">
        <v>525</v>
      </c>
      <c r="E32" s="83">
        <v>244</v>
      </c>
      <c r="F32" s="83">
        <v>290</v>
      </c>
      <c r="G32" s="201">
        <v>46</v>
      </c>
      <c r="H32" s="5"/>
      <c r="I32" s="5"/>
      <c r="J32" s="5"/>
    </row>
    <row r="33" spans="1:10" ht="24">
      <c r="A33" s="129" t="s">
        <v>487</v>
      </c>
      <c r="B33" s="83">
        <v>400</v>
      </c>
      <c r="C33" s="84" t="s">
        <v>400</v>
      </c>
      <c r="D33" s="84" t="s">
        <v>525</v>
      </c>
      <c r="E33" s="83">
        <v>852</v>
      </c>
      <c r="F33" s="83">
        <v>290</v>
      </c>
      <c r="G33" s="201"/>
      <c r="H33" s="5"/>
      <c r="I33" s="5"/>
      <c r="J33" s="5"/>
    </row>
    <row r="34" spans="1:10" ht="12.75">
      <c r="A34" s="106" t="s">
        <v>510</v>
      </c>
      <c r="B34" s="83">
        <v>400</v>
      </c>
      <c r="C34" s="84" t="s">
        <v>400</v>
      </c>
      <c r="D34" s="84" t="s">
        <v>525</v>
      </c>
      <c r="E34" s="83">
        <v>244</v>
      </c>
      <c r="F34" s="83">
        <v>310</v>
      </c>
      <c r="G34" s="201"/>
      <c r="H34" s="5"/>
      <c r="I34" s="5"/>
      <c r="J34" s="5"/>
    </row>
    <row r="35" spans="1:10" ht="24">
      <c r="A35" s="107" t="s">
        <v>502</v>
      </c>
      <c r="B35" s="83">
        <v>400</v>
      </c>
      <c r="C35" s="84" t="s">
        <v>400</v>
      </c>
      <c r="D35" s="84" t="s">
        <v>525</v>
      </c>
      <c r="E35" s="83">
        <v>244</v>
      </c>
      <c r="F35" s="83">
        <v>340</v>
      </c>
      <c r="G35" s="201"/>
      <c r="H35" s="5"/>
      <c r="I35" s="5"/>
      <c r="J35" s="5"/>
    </row>
    <row r="36" spans="1:10" ht="69" customHeight="1">
      <c r="A36" s="107" t="s">
        <v>511</v>
      </c>
      <c r="B36" s="83">
        <v>400</v>
      </c>
      <c r="C36" s="84" t="s">
        <v>400</v>
      </c>
      <c r="D36" s="85">
        <v>7953401</v>
      </c>
      <c r="E36" s="83">
        <v>240</v>
      </c>
      <c r="F36" s="83"/>
      <c r="G36" s="201">
        <f>G37+G39+G41+G40+G38</f>
        <v>396</v>
      </c>
      <c r="H36" s="5"/>
      <c r="I36" s="5"/>
      <c r="J36" s="5"/>
    </row>
    <row r="37" spans="1:10" ht="12.75">
      <c r="A37" s="106" t="s">
        <v>505</v>
      </c>
      <c r="B37" s="83">
        <v>400</v>
      </c>
      <c r="C37" s="84" t="s">
        <v>400</v>
      </c>
      <c r="D37" s="85">
        <v>7953401</v>
      </c>
      <c r="E37" s="83">
        <v>244</v>
      </c>
      <c r="F37" s="83">
        <v>221</v>
      </c>
      <c r="G37" s="201">
        <v>50</v>
      </c>
      <c r="H37" s="5"/>
      <c r="I37" s="5"/>
      <c r="J37" s="5"/>
    </row>
    <row r="38" spans="1:10" ht="12.75">
      <c r="A38" s="106" t="s">
        <v>507</v>
      </c>
      <c r="B38" s="83">
        <v>400</v>
      </c>
      <c r="C38" s="84" t="s">
        <v>400</v>
      </c>
      <c r="D38" s="85">
        <v>7953401</v>
      </c>
      <c r="E38" s="83">
        <v>244</v>
      </c>
      <c r="F38" s="83">
        <v>225</v>
      </c>
      <c r="G38" s="201">
        <v>5</v>
      </c>
      <c r="H38" s="5"/>
      <c r="I38" s="5"/>
      <c r="J38" s="5"/>
    </row>
    <row r="39" spans="1:10" ht="12.75">
      <c r="A39" s="106" t="s">
        <v>508</v>
      </c>
      <c r="B39" s="83">
        <v>400</v>
      </c>
      <c r="C39" s="84" t="s">
        <v>400</v>
      </c>
      <c r="D39" s="85">
        <v>7953401</v>
      </c>
      <c r="E39" s="83">
        <v>244</v>
      </c>
      <c r="F39" s="83">
        <v>226</v>
      </c>
      <c r="G39" s="201">
        <v>260</v>
      </c>
      <c r="H39" s="5"/>
      <c r="I39" s="5"/>
      <c r="J39" s="5"/>
    </row>
    <row r="40" spans="1:10" ht="12.75">
      <c r="A40" s="106" t="s">
        <v>510</v>
      </c>
      <c r="B40" s="83">
        <v>400</v>
      </c>
      <c r="C40" s="84" t="s">
        <v>400</v>
      </c>
      <c r="D40" s="85">
        <v>7953401</v>
      </c>
      <c r="E40" s="83">
        <v>244</v>
      </c>
      <c r="F40" s="83">
        <v>310</v>
      </c>
      <c r="G40" s="201">
        <v>31</v>
      </c>
      <c r="H40" s="5"/>
      <c r="I40" s="5"/>
      <c r="J40" s="5"/>
    </row>
    <row r="41" spans="1:10" ht="24">
      <c r="A41" s="107" t="s">
        <v>502</v>
      </c>
      <c r="B41" s="83">
        <v>400</v>
      </c>
      <c r="C41" s="84" t="s">
        <v>400</v>
      </c>
      <c r="D41" s="85">
        <v>7953401</v>
      </c>
      <c r="E41" s="83">
        <v>244</v>
      </c>
      <c r="F41" s="83">
        <v>340</v>
      </c>
      <c r="G41" s="201">
        <v>50</v>
      </c>
      <c r="H41" s="5"/>
      <c r="I41" s="5"/>
      <c r="J41" s="5"/>
    </row>
    <row r="42" spans="1:10" ht="12.75">
      <c r="A42" s="106" t="s">
        <v>106</v>
      </c>
      <c r="B42" s="83">
        <v>400</v>
      </c>
      <c r="C42" s="84" t="s">
        <v>403</v>
      </c>
      <c r="D42" s="85"/>
      <c r="E42" s="83"/>
      <c r="F42" s="83"/>
      <c r="G42" s="203">
        <f>G43+G46+G47+G48+G49+G50+G51+G52</f>
        <v>154.718</v>
      </c>
      <c r="H42" s="5"/>
      <c r="I42" s="5"/>
      <c r="J42" s="5"/>
    </row>
    <row r="43" spans="1:10" ht="38.25" customHeight="1">
      <c r="A43" s="130" t="s">
        <v>398</v>
      </c>
      <c r="B43" s="83">
        <v>400</v>
      </c>
      <c r="C43" s="85" t="s">
        <v>403</v>
      </c>
      <c r="D43" s="84" t="s">
        <v>318</v>
      </c>
      <c r="E43" s="83">
        <v>120</v>
      </c>
      <c r="F43" s="83"/>
      <c r="G43" s="200">
        <f>G44+G45</f>
        <v>139.3396</v>
      </c>
      <c r="H43" s="5"/>
      <c r="I43" s="5"/>
      <c r="J43" s="5"/>
    </row>
    <row r="44" spans="1:10" ht="12.75">
      <c r="A44" s="106" t="s">
        <v>497</v>
      </c>
      <c r="B44" s="83">
        <v>400</v>
      </c>
      <c r="C44" s="85" t="s">
        <v>403</v>
      </c>
      <c r="D44" s="84" t="s">
        <v>318</v>
      </c>
      <c r="E44" s="83">
        <v>121</v>
      </c>
      <c r="F44" s="83">
        <v>211</v>
      </c>
      <c r="G44" s="202">
        <v>107.0226</v>
      </c>
      <c r="H44" s="5"/>
      <c r="I44" s="5"/>
      <c r="J44" s="5"/>
    </row>
    <row r="45" spans="1:10" ht="12.75">
      <c r="A45" s="106" t="s">
        <v>498</v>
      </c>
      <c r="B45" s="83">
        <v>400</v>
      </c>
      <c r="C45" s="85" t="s">
        <v>403</v>
      </c>
      <c r="D45" s="84" t="s">
        <v>318</v>
      </c>
      <c r="E45" s="83">
        <v>121</v>
      </c>
      <c r="F45" s="83">
        <v>213</v>
      </c>
      <c r="G45" s="202">
        <v>32.317</v>
      </c>
      <c r="H45" s="5"/>
      <c r="I45" s="5"/>
      <c r="J45" s="5"/>
    </row>
    <row r="46" spans="1:10" ht="12.75">
      <c r="A46" s="106" t="s">
        <v>505</v>
      </c>
      <c r="B46" s="83">
        <v>400</v>
      </c>
      <c r="C46" s="85" t="s">
        <v>403</v>
      </c>
      <c r="D46" s="84" t="s">
        <v>318</v>
      </c>
      <c r="E46" s="92">
        <v>244</v>
      </c>
      <c r="F46" s="83">
        <v>221</v>
      </c>
      <c r="G46" s="202"/>
      <c r="H46" s="5"/>
      <c r="I46" s="5"/>
      <c r="J46" s="5"/>
    </row>
    <row r="47" spans="1:10" ht="12.75">
      <c r="A47" s="106" t="s">
        <v>509</v>
      </c>
      <c r="B47" s="83">
        <v>400</v>
      </c>
      <c r="C47" s="85" t="s">
        <v>403</v>
      </c>
      <c r="D47" s="84" t="s">
        <v>318</v>
      </c>
      <c r="E47" s="92">
        <v>244</v>
      </c>
      <c r="F47" s="83">
        <v>222</v>
      </c>
      <c r="G47" s="203">
        <v>2.482</v>
      </c>
      <c r="H47" s="5"/>
      <c r="I47" s="5"/>
      <c r="J47" s="5"/>
    </row>
    <row r="48" spans="1:10" ht="12.75">
      <c r="A48" s="106" t="s">
        <v>506</v>
      </c>
      <c r="B48" s="83">
        <v>400</v>
      </c>
      <c r="C48" s="85" t="s">
        <v>403</v>
      </c>
      <c r="D48" s="84" t="s">
        <v>318</v>
      </c>
      <c r="E48" s="92">
        <v>244</v>
      </c>
      <c r="F48" s="83">
        <v>223</v>
      </c>
      <c r="G48" s="202">
        <v>1.1754</v>
      </c>
      <c r="H48" s="5"/>
      <c r="I48" s="5"/>
      <c r="J48" s="5"/>
    </row>
    <row r="49" spans="1:10" ht="12.75">
      <c r="A49" s="106" t="s">
        <v>512</v>
      </c>
      <c r="B49" s="83">
        <v>400</v>
      </c>
      <c r="C49" s="85" t="s">
        <v>403</v>
      </c>
      <c r="D49" s="84" t="s">
        <v>318</v>
      </c>
      <c r="E49" s="92">
        <v>244</v>
      </c>
      <c r="F49" s="83">
        <v>224</v>
      </c>
      <c r="G49" s="202"/>
      <c r="H49" s="5"/>
      <c r="I49" s="5"/>
      <c r="J49" s="5"/>
    </row>
    <row r="50" spans="1:10" ht="12.75">
      <c r="A50" s="106" t="s">
        <v>508</v>
      </c>
      <c r="B50" s="83">
        <v>400</v>
      </c>
      <c r="C50" s="85" t="s">
        <v>403</v>
      </c>
      <c r="D50" s="84" t="s">
        <v>318</v>
      </c>
      <c r="E50" s="92">
        <v>244</v>
      </c>
      <c r="F50" s="83">
        <v>226</v>
      </c>
      <c r="G50" s="202"/>
      <c r="H50" s="5"/>
      <c r="I50" s="5"/>
      <c r="J50" s="5"/>
    </row>
    <row r="51" spans="1:10" ht="12.75">
      <c r="A51" s="106" t="s">
        <v>510</v>
      </c>
      <c r="B51" s="83">
        <v>400</v>
      </c>
      <c r="C51" s="85" t="s">
        <v>403</v>
      </c>
      <c r="D51" s="84" t="s">
        <v>318</v>
      </c>
      <c r="E51" s="92">
        <v>244</v>
      </c>
      <c r="F51" s="83">
        <v>310</v>
      </c>
      <c r="G51" s="200">
        <v>6.5</v>
      </c>
      <c r="H51" s="5"/>
      <c r="I51" s="5"/>
      <c r="J51" s="5"/>
    </row>
    <row r="52" spans="1:10" ht="24">
      <c r="A52" s="107" t="s">
        <v>502</v>
      </c>
      <c r="B52" s="83">
        <v>400</v>
      </c>
      <c r="C52" s="85" t="s">
        <v>403</v>
      </c>
      <c r="D52" s="84" t="s">
        <v>318</v>
      </c>
      <c r="E52" s="92">
        <v>244</v>
      </c>
      <c r="F52" s="83">
        <v>340</v>
      </c>
      <c r="G52" s="203">
        <v>5.221</v>
      </c>
      <c r="H52" s="5"/>
      <c r="I52" s="5"/>
      <c r="J52" s="5"/>
    </row>
    <row r="53" spans="1:10" ht="23.25" customHeight="1">
      <c r="A53" s="108" t="s">
        <v>107</v>
      </c>
      <c r="B53" s="83">
        <v>400</v>
      </c>
      <c r="C53" s="85" t="s">
        <v>249</v>
      </c>
      <c r="D53" s="85"/>
      <c r="E53" s="83"/>
      <c r="F53" s="83"/>
      <c r="G53" s="201">
        <f>G54+G63+G68</f>
        <v>109.5</v>
      </c>
      <c r="H53" s="5"/>
      <c r="I53" s="5"/>
      <c r="J53" s="5"/>
    </row>
    <row r="54" spans="1:10" ht="48">
      <c r="A54" s="107" t="s">
        <v>513</v>
      </c>
      <c r="B54" s="83">
        <v>400</v>
      </c>
      <c r="C54" s="85" t="s">
        <v>369</v>
      </c>
      <c r="D54" s="85"/>
      <c r="E54" s="83"/>
      <c r="F54" s="83"/>
      <c r="G54" s="203">
        <f>G55+G61+G59</f>
        <v>49.5</v>
      </c>
      <c r="H54" s="5"/>
      <c r="I54" s="5"/>
      <c r="J54" s="5"/>
    </row>
    <row r="55" spans="1:10" ht="48">
      <c r="A55" s="107" t="s">
        <v>513</v>
      </c>
      <c r="B55" s="83">
        <v>400</v>
      </c>
      <c r="C55" s="85" t="s">
        <v>369</v>
      </c>
      <c r="D55" s="84" t="s">
        <v>593</v>
      </c>
      <c r="E55" s="83">
        <v>244</v>
      </c>
      <c r="F55" s="83"/>
      <c r="G55" s="201">
        <f>G56+G57+G58</f>
        <v>29.5</v>
      </c>
      <c r="H55" s="5"/>
      <c r="I55" s="5"/>
      <c r="J55" s="5"/>
    </row>
    <row r="56" spans="1:10" ht="12.75">
      <c r="A56" s="106" t="s">
        <v>508</v>
      </c>
      <c r="B56" s="83">
        <v>400</v>
      </c>
      <c r="C56" s="85" t="s">
        <v>369</v>
      </c>
      <c r="D56" s="84" t="s">
        <v>593</v>
      </c>
      <c r="E56" s="83">
        <v>244</v>
      </c>
      <c r="F56" s="83">
        <v>226</v>
      </c>
      <c r="G56" s="201">
        <v>2</v>
      </c>
      <c r="H56" s="5"/>
      <c r="I56" s="5"/>
      <c r="J56" s="5"/>
    </row>
    <row r="57" spans="1:10" ht="12.75">
      <c r="A57" s="106" t="s">
        <v>510</v>
      </c>
      <c r="B57" s="83">
        <v>400</v>
      </c>
      <c r="C57" s="85" t="s">
        <v>369</v>
      </c>
      <c r="D57" s="84" t="s">
        <v>593</v>
      </c>
      <c r="E57" s="83">
        <v>244</v>
      </c>
      <c r="F57" s="83">
        <v>310</v>
      </c>
      <c r="G57" s="201">
        <v>20</v>
      </c>
      <c r="H57" s="5"/>
      <c r="I57" s="5"/>
      <c r="J57" s="5"/>
    </row>
    <row r="58" spans="1:10" ht="24">
      <c r="A58" s="107" t="s">
        <v>502</v>
      </c>
      <c r="B58" s="83">
        <v>400</v>
      </c>
      <c r="C58" s="85" t="s">
        <v>369</v>
      </c>
      <c r="D58" s="84" t="s">
        <v>593</v>
      </c>
      <c r="E58" s="83">
        <v>244</v>
      </c>
      <c r="F58" s="83">
        <v>340</v>
      </c>
      <c r="G58" s="201">
        <v>7.5</v>
      </c>
      <c r="H58" s="5"/>
      <c r="I58" s="5"/>
      <c r="J58" s="5"/>
    </row>
    <row r="59" spans="1:10" ht="12.75">
      <c r="A59" s="130" t="s">
        <v>333</v>
      </c>
      <c r="B59" s="83">
        <v>400</v>
      </c>
      <c r="C59" s="85" t="s">
        <v>369</v>
      </c>
      <c r="D59" s="84" t="s">
        <v>593</v>
      </c>
      <c r="E59" s="83">
        <v>540</v>
      </c>
      <c r="F59" s="83"/>
      <c r="G59" s="201">
        <f>G60</f>
        <v>10</v>
      </c>
      <c r="H59" s="5"/>
      <c r="I59" s="5"/>
      <c r="J59" s="5"/>
    </row>
    <row r="60" spans="1:10" ht="59.25" customHeight="1">
      <c r="A60" s="130" t="s">
        <v>334</v>
      </c>
      <c r="B60" s="83">
        <v>400</v>
      </c>
      <c r="C60" s="85" t="s">
        <v>369</v>
      </c>
      <c r="D60" s="84" t="s">
        <v>593</v>
      </c>
      <c r="E60" s="83">
        <v>540</v>
      </c>
      <c r="F60" s="83">
        <v>251</v>
      </c>
      <c r="G60" s="201">
        <v>10</v>
      </c>
      <c r="H60" s="5"/>
      <c r="I60" s="5"/>
      <c r="J60" s="5"/>
    </row>
    <row r="61" spans="1:10" ht="48">
      <c r="A61" s="107" t="s">
        <v>289</v>
      </c>
      <c r="B61" s="83">
        <v>400</v>
      </c>
      <c r="C61" s="85" t="s">
        <v>369</v>
      </c>
      <c r="D61" s="84" t="s">
        <v>67</v>
      </c>
      <c r="E61" s="83">
        <v>244</v>
      </c>
      <c r="F61" s="83"/>
      <c r="G61" s="201">
        <v>10</v>
      </c>
      <c r="H61" s="5"/>
      <c r="I61" s="5"/>
      <c r="J61" s="5"/>
    </row>
    <row r="62" spans="1:10" ht="24">
      <c r="A62" s="107" t="s">
        <v>502</v>
      </c>
      <c r="B62" s="83">
        <v>400</v>
      </c>
      <c r="C62" s="85" t="s">
        <v>369</v>
      </c>
      <c r="D62" s="84" t="s">
        <v>67</v>
      </c>
      <c r="E62" s="83">
        <v>244</v>
      </c>
      <c r="F62" s="83">
        <v>340</v>
      </c>
      <c r="G62" s="201">
        <v>10</v>
      </c>
      <c r="H62" s="5"/>
      <c r="I62" s="5"/>
      <c r="J62" s="5"/>
    </row>
    <row r="63" spans="1:10" ht="12.75">
      <c r="A63" s="106" t="s">
        <v>72</v>
      </c>
      <c r="B63" s="83">
        <v>400</v>
      </c>
      <c r="C63" s="85" t="s">
        <v>411</v>
      </c>
      <c r="D63" s="85">
        <v>2479900</v>
      </c>
      <c r="E63" s="83">
        <v>244</v>
      </c>
      <c r="F63" s="83"/>
      <c r="G63" s="201">
        <f>G64+G65+G66+G67</f>
        <v>45</v>
      </c>
      <c r="H63" s="5"/>
      <c r="I63" s="5"/>
      <c r="J63" s="5"/>
    </row>
    <row r="64" spans="1:10" ht="12.75">
      <c r="A64" s="106" t="s">
        <v>507</v>
      </c>
      <c r="B64" s="83">
        <v>400</v>
      </c>
      <c r="C64" s="85" t="s">
        <v>411</v>
      </c>
      <c r="D64" s="85">
        <v>2479900</v>
      </c>
      <c r="E64" s="83">
        <v>244</v>
      </c>
      <c r="F64" s="83">
        <v>225</v>
      </c>
      <c r="G64" s="201">
        <v>25</v>
      </c>
      <c r="H64" s="5"/>
      <c r="I64" s="5"/>
      <c r="J64" s="5"/>
    </row>
    <row r="65" spans="1:10" ht="12.75">
      <c r="A65" s="106" t="s">
        <v>508</v>
      </c>
      <c r="B65" s="83">
        <v>400</v>
      </c>
      <c r="C65" s="85" t="s">
        <v>411</v>
      </c>
      <c r="D65" s="85">
        <v>2479900</v>
      </c>
      <c r="E65" s="83">
        <v>244</v>
      </c>
      <c r="F65" s="83">
        <v>226</v>
      </c>
      <c r="G65" s="201">
        <v>5</v>
      </c>
      <c r="H65" s="5"/>
      <c r="I65" s="5"/>
      <c r="J65" s="5"/>
    </row>
    <row r="66" spans="1:10" ht="12.75">
      <c r="A66" s="106" t="s">
        <v>510</v>
      </c>
      <c r="B66" s="83">
        <v>400</v>
      </c>
      <c r="C66" s="85" t="s">
        <v>411</v>
      </c>
      <c r="D66" s="85">
        <v>2479900</v>
      </c>
      <c r="E66" s="83">
        <v>244</v>
      </c>
      <c r="F66" s="83">
        <v>310</v>
      </c>
      <c r="G66" s="201">
        <v>7</v>
      </c>
      <c r="H66" s="5"/>
      <c r="I66" s="5"/>
      <c r="J66" s="5"/>
    </row>
    <row r="67" spans="1:10" ht="24">
      <c r="A67" s="107" t="s">
        <v>502</v>
      </c>
      <c r="B67" s="83">
        <v>400</v>
      </c>
      <c r="C67" s="85" t="s">
        <v>411</v>
      </c>
      <c r="D67" s="85">
        <v>2479900</v>
      </c>
      <c r="E67" s="83">
        <v>244</v>
      </c>
      <c r="F67" s="83">
        <v>340</v>
      </c>
      <c r="G67" s="201">
        <v>8</v>
      </c>
      <c r="H67" s="5"/>
      <c r="I67" s="5"/>
      <c r="J67" s="5"/>
    </row>
    <row r="68" spans="1:10" ht="60.75" customHeight="1">
      <c r="A68" s="107" t="s">
        <v>514</v>
      </c>
      <c r="B68" s="83">
        <v>400</v>
      </c>
      <c r="C68" s="85" t="s">
        <v>371</v>
      </c>
      <c r="D68" s="85">
        <v>2471000</v>
      </c>
      <c r="E68" s="83">
        <v>244</v>
      </c>
      <c r="F68" s="83"/>
      <c r="G68" s="201">
        <f>G69+G70+G71+G72</f>
        <v>15</v>
      </c>
      <c r="H68" s="5"/>
      <c r="I68" s="5"/>
      <c r="J68" s="5"/>
    </row>
    <row r="69" spans="1:10" ht="12.75">
      <c r="A69" s="106" t="s">
        <v>508</v>
      </c>
      <c r="B69" s="83">
        <v>400</v>
      </c>
      <c r="C69" s="85" t="s">
        <v>371</v>
      </c>
      <c r="D69" s="85">
        <v>2471000</v>
      </c>
      <c r="E69" s="83">
        <v>244</v>
      </c>
      <c r="F69" s="83">
        <v>226</v>
      </c>
      <c r="G69" s="201">
        <v>3</v>
      </c>
      <c r="H69" s="5"/>
      <c r="I69" s="5"/>
      <c r="J69" s="5"/>
    </row>
    <row r="70" spans="1:10" ht="12.75">
      <c r="A70" s="106" t="s">
        <v>102</v>
      </c>
      <c r="B70" s="83">
        <v>400</v>
      </c>
      <c r="C70" s="85" t="s">
        <v>371</v>
      </c>
      <c r="D70" s="85">
        <v>2471000</v>
      </c>
      <c r="E70" s="83">
        <v>244</v>
      </c>
      <c r="F70" s="83">
        <v>290</v>
      </c>
      <c r="G70" s="201">
        <v>4</v>
      </c>
      <c r="H70" s="5"/>
      <c r="I70" s="5"/>
      <c r="J70" s="5"/>
    </row>
    <row r="71" spans="1:10" ht="12.75">
      <c r="A71" s="106" t="s">
        <v>510</v>
      </c>
      <c r="B71" s="83">
        <v>400</v>
      </c>
      <c r="C71" s="85" t="s">
        <v>371</v>
      </c>
      <c r="D71" s="85">
        <v>2471000</v>
      </c>
      <c r="E71" s="83">
        <v>244</v>
      </c>
      <c r="F71" s="83">
        <v>310</v>
      </c>
      <c r="G71" s="201">
        <v>4</v>
      </c>
      <c r="H71" s="5"/>
      <c r="I71" s="5"/>
      <c r="J71" s="5"/>
    </row>
    <row r="72" spans="1:10" ht="24">
      <c r="A72" s="107" t="s">
        <v>502</v>
      </c>
      <c r="B72" s="83">
        <v>400</v>
      </c>
      <c r="C72" s="85" t="s">
        <v>371</v>
      </c>
      <c r="D72" s="85">
        <v>2471000</v>
      </c>
      <c r="E72" s="83">
        <v>244</v>
      </c>
      <c r="F72" s="83">
        <v>340</v>
      </c>
      <c r="G72" s="201">
        <v>4</v>
      </c>
      <c r="H72" s="5"/>
      <c r="I72" s="5"/>
      <c r="J72" s="5"/>
    </row>
    <row r="73" spans="1:10" ht="12.75">
      <c r="A73" s="106" t="s">
        <v>59</v>
      </c>
      <c r="B73" s="83">
        <v>400</v>
      </c>
      <c r="C73" s="85" t="s">
        <v>250</v>
      </c>
      <c r="D73" s="85"/>
      <c r="E73" s="83"/>
      <c r="F73" s="83"/>
      <c r="G73" s="203">
        <f>G74+G79+G87+G97</f>
        <v>1494.858</v>
      </c>
      <c r="H73" s="5"/>
      <c r="I73" s="5"/>
      <c r="J73" s="5"/>
    </row>
    <row r="74" spans="1:10" ht="49.5" customHeight="1">
      <c r="A74" s="107" t="s">
        <v>404</v>
      </c>
      <c r="B74" s="83">
        <v>400</v>
      </c>
      <c r="C74" s="85" t="s">
        <v>374</v>
      </c>
      <c r="D74" s="85">
        <v>5101000</v>
      </c>
      <c r="E74" s="83">
        <v>244</v>
      </c>
      <c r="F74" s="83"/>
      <c r="G74" s="201">
        <f>G77+G78</f>
        <v>30</v>
      </c>
      <c r="H74" s="5"/>
      <c r="I74" s="5"/>
      <c r="J74" s="5"/>
    </row>
    <row r="75" spans="1:10" ht="12.75">
      <c r="A75" s="106" t="s">
        <v>497</v>
      </c>
      <c r="B75" s="83">
        <v>400</v>
      </c>
      <c r="C75" s="85" t="s">
        <v>374</v>
      </c>
      <c r="D75" s="85">
        <v>5101000</v>
      </c>
      <c r="E75" s="83">
        <v>244</v>
      </c>
      <c r="F75" s="83">
        <v>211</v>
      </c>
      <c r="G75" s="200"/>
      <c r="H75" s="5"/>
      <c r="I75" s="5"/>
      <c r="J75" s="5"/>
    </row>
    <row r="76" spans="1:10" ht="12.75">
      <c r="A76" s="106" t="s">
        <v>498</v>
      </c>
      <c r="B76" s="83">
        <v>400</v>
      </c>
      <c r="C76" s="85" t="s">
        <v>374</v>
      </c>
      <c r="D76" s="85">
        <v>5101000</v>
      </c>
      <c r="E76" s="83">
        <v>244</v>
      </c>
      <c r="F76" s="83">
        <v>213</v>
      </c>
      <c r="G76" s="201"/>
      <c r="H76" s="5"/>
      <c r="I76" s="5"/>
      <c r="J76" s="5"/>
    </row>
    <row r="77" spans="1:10" ht="12.75">
      <c r="A77" s="106" t="s">
        <v>507</v>
      </c>
      <c r="B77" s="83">
        <v>400</v>
      </c>
      <c r="C77" s="85" t="s">
        <v>374</v>
      </c>
      <c r="D77" s="85">
        <v>5101000</v>
      </c>
      <c r="E77" s="83">
        <v>244</v>
      </c>
      <c r="F77" s="83">
        <v>225</v>
      </c>
      <c r="G77" s="201">
        <v>30</v>
      </c>
      <c r="H77" s="5"/>
      <c r="I77" s="5"/>
      <c r="J77" s="5"/>
    </row>
    <row r="78" spans="1:10" ht="12.75">
      <c r="A78" s="106" t="s">
        <v>515</v>
      </c>
      <c r="B78" s="83">
        <v>400</v>
      </c>
      <c r="C78" s="85" t="s">
        <v>374</v>
      </c>
      <c r="D78" s="85">
        <v>5101000</v>
      </c>
      <c r="E78" s="83">
        <v>244</v>
      </c>
      <c r="F78" s="83">
        <v>226</v>
      </c>
      <c r="G78" s="201"/>
      <c r="H78" s="5"/>
      <c r="I78" s="5"/>
      <c r="J78" s="5"/>
    </row>
    <row r="79" spans="1:10" ht="12.75">
      <c r="A79" s="106" t="s">
        <v>474</v>
      </c>
      <c r="B79" s="83">
        <v>400</v>
      </c>
      <c r="C79" s="85" t="s">
        <v>375</v>
      </c>
      <c r="D79" s="85"/>
      <c r="E79" s="83"/>
      <c r="F79" s="83"/>
      <c r="G79" s="200">
        <f>G82+G80</f>
        <v>36.248000000000005</v>
      </c>
      <c r="H79" s="5"/>
      <c r="I79" s="5"/>
      <c r="J79" s="5"/>
    </row>
    <row r="80" spans="1:10" ht="12.75" hidden="1">
      <c r="A80" s="106" t="s">
        <v>474</v>
      </c>
      <c r="B80" s="83">
        <v>400</v>
      </c>
      <c r="C80" s="85" t="s">
        <v>375</v>
      </c>
      <c r="D80" s="85">
        <v>2619900</v>
      </c>
      <c r="E80" s="83">
        <v>244</v>
      </c>
      <c r="F80" s="83"/>
      <c r="G80" s="201">
        <v>0</v>
      </c>
      <c r="H80" s="5"/>
      <c r="I80" s="5"/>
      <c r="J80" s="5"/>
    </row>
    <row r="81" spans="1:10" ht="12.75" hidden="1">
      <c r="A81" s="106" t="s">
        <v>508</v>
      </c>
      <c r="B81" s="83">
        <v>400</v>
      </c>
      <c r="C81" s="85" t="s">
        <v>375</v>
      </c>
      <c r="D81" s="85">
        <v>2619900</v>
      </c>
      <c r="E81" s="83">
        <v>244</v>
      </c>
      <c r="F81" s="83">
        <v>340</v>
      </c>
      <c r="G81" s="201"/>
      <c r="H81" s="5"/>
      <c r="I81" s="5"/>
      <c r="J81" s="5"/>
    </row>
    <row r="82" spans="1:10" ht="25.5" customHeight="1">
      <c r="A82" s="107" t="s">
        <v>516</v>
      </c>
      <c r="B82" s="83">
        <v>400</v>
      </c>
      <c r="C82" s="85" t="s">
        <v>375</v>
      </c>
      <c r="D82" s="85">
        <v>7953500</v>
      </c>
      <c r="E82" s="83"/>
      <c r="F82" s="83"/>
      <c r="G82" s="203">
        <f>G83</f>
        <v>36.248000000000005</v>
      </c>
      <c r="H82" s="5"/>
      <c r="I82" s="5"/>
      <c r="J82" s="5"/>
    </row>
    <row r="83" spans="1:10" ht="24">
      <c r="A83" s="107" t="s">
        <v>189</v>
      </c>
      <c r="B83" s="83">
        <v>400</v>
      </c>
      <c r="C83" s="85" t="s">
        <v>375</v>
      </c>
      <c r="D83" s="85">
        <v>7953500</v>
      </c>
      <c r="E83" s="83">
        <v>244</v>
      </c>
      <c r="F83" s="83"/>
      <c r="G83" s="203">
        <f>G84+G85+G86</f>
        <v>36.248000000000005</v>
      </c>
      <c r="H83" s="5"/>
      <c r="I83" s="5"/>
      <c r="J83" s="5"/>
    </row>
    <row r="84" spans="1:10" ht="12.75">
      <c r="A84" s="106" t="s">
        <v>515</v>
      </c>
      <c r="B84" s="83">
        <v>400</v>
      </c>
      <c r="C84" s="85" t="s">
        <v>375</v>
      </c>
      <c r="D84" s="85">
        <v>7953500</v>
      </c>
      <c r="E84" s="83">
        <v>244</v>
      </c>
      <c r="F84" s="83">
        <v>226</v>
      </c>
      <c r="G84" s="203">
        <v>31.248</v>
      </c>
      <c r="H84" s="5"/>
      <c r="I84" s="5"/>
      <c r="J84" s="5"/>
    </row>
    <row r="85" spans="1:10" ht="12.75">
      <c r="A85" s="106" t="s">
        <v>510</v>
      </c>
      <c r="B85" s="83">
        <v>400</v>
      </c>
      <c r="C85" s="85" t="s">
        <v>375</v>
      </c>
      <c r="D85" s="85">
        <v>7953500</v>
      </c>
      <c r="E85" s="83">
        <v>244</v>
      </c>
      <c r="F85" s="83">
        <v>310</v>
      </c>
      <c r="G85" s="201"/>
      <c r="H85" s="5"/>
      <c r="I85" s="5"/>
      <c r="J85" s="5"/>
    </row>
    <row r="86" spans="1:10" ht="24">
      <c r="A86" s="107" t="s">
        <v>502</v>
      </c>
      <c r="B86" s="83">
        <v>400</v>
      </c>
      <c r="C86" s="85" t="s">
        <v>375</v>
      </c>
      <c r="D86" s="85">
        <v>7953500</v>
      </c>
      <c r="E86" s="83">
        <v>244</v>
      </c>
      <c r="F86" s="83">
        <v>340</v>
      </c>
      <c r="G86" s="200">
        <v>5</v>
      </c>
      <c r="H86" s="5"/>
      <c r="I86" s="5"/>
      <c r="J86" s="5"/>
    </row>
    <row r="87" spans="1:10" ht="12.75">
      <c r="A87" s="106" t="s">
        <v>140</v>
      </c>
      <c r="B87" s="83">
        <v>400</v>
      </c>
      <c r="C87" s="85" t="s">
        <v>463</v>
      </c>
      <c r="D87" s="85"/>
      <c r="E87" s="83"/>
      <c r="F87" s="83"/>
      <c r="G87" s="203">
        <f>G88+G90+G93</f>
        <v>921.6099999999999</v>
      </c>
      <c r="H87" s="5"/>
      <c r="I87" s="5"/>
      <c r="J87" s="5"/>
    </row>
    <row r="88" spans="1:10" ht="47.25" customHeight="1">
      <c r="A88" s="107" t="s">
        <v>97</v>
      </c>
      <c r="B88" s="83">
        <v>400</v>
      </c>
      <c r="C88" s="85" t="s">
        <v>463</v>
      </c>
      <c r="D88" s="85">
        <v>5221312</v>
      </c>
      <c r="E88" s="83"/>
      <c r="F88" s="83"/>
      <c r="G88" s="200">
        <f>G89</f>
        <v>652.91</v>
      </c>
      <c r="H88" s="5"/>
      <c r="I88" s="5"/>
      <c r="J88" s="5"/>
    </row>
    <row r="89" spans="1:10" ht="14.25" customHeight="1">
      <c r="A89" s="106" t="s">
        <v>507</v>
      </c>
      <c r="B89" s="83">
        <v>400</v>
      </c>
      <c r="C89" s="85" t="s">
        <v>463</v>
      </c>
      <c r="D89" s="85">
        <v>5221312</v>
      </c>
      <c r="E89" s="83">
        <v>244</v>
      </c>
      <c r="F89" s="83">
        <v>225</v>
      </c>
      <c r="G89" s="200">
        <v>652.91</v>
      </c>
      <c r="H89" s="5"/>
      <c r="I89" s="5"/>
      <c r="J89" s="5"/>
    </row>
    <row r="90" spans="1:10" ht="1.5" customHeight="1">
      <c r="A90" s="107" t="s">
        <v>584</v>
      </c>
      <c r="B90" s="83">
        <v>400</v>
      </c>
      <c r="C90" s="85" t="s">
        <v>463</v>
      </c>
      <c r="D90" s="85">
        <v>7951700</v>
      </c>
      <c r="E90" s="83"/>
      <c r="F90" s="83"/>
      <c r="G90" s="200">
        <f>G92</f>
        <v>0</v>
      </c>
      <c r="H90" s="5"/>
      <c r="I90" s="5"/>
      <c r="J90" s="5"/>
    </row>
    <row r="91" spans="1:10" ht="36" hidden="1">
      <c r="A91" s="107" t="s">
        <v>170</v>
      </c>
      <c r="B91" s="83">
        <v>400</v>
      </c>
      <c r="C91" s="85" t="s">
        <v>463</v>
      </c>
      <c r="D91" s="85">
        <v>7951700</v>
      </c>
      <c r="E91" s="83">
        <v>244</v>
      </c>
      <c r="F91" s="83"/>
      <c r="G91" s="202">
        <v>0</v>
      </c>
      <c r="H91" s="5"/>
      <c r="I91" s="5"/>
      <c r="J91" s="5"/>
    </row>
    <row r="92" spans="1:10" ht="12.75" hidden="1">
      <c r="A92" s="106" t="s">
        <v>507</v>
      </c>
      <c r="B92" s="83">
        <v>400</v>
      </c>
      <c r="C92" s="85" t="s">
        <v>463</v>
      </c>
      <c r="D92" s="85">
        <v>7951700</v>
      </c>
      <c r="E92" s="83">
        <v>244</v>
      </c>
      <c r="F92" s="83">
        <v>225</v>
      </c>
      <c r="G92" s="202"/>
      <c r="H92" s="5"/>
      <c r="I92" s="5"/>
      <c r="J92" s="5"/>
    </row>
    <row r="93" spans="1:10" ht="24">
      <c r="A93" s="107" t="s">
        <v>584</v>
      </c>
      <c r="B93" s="83">
        <v>400</v>
      </c>
      <c r="C93" s="85" t="s">
        <v>463</v>
      </c>
      <c r="D93" s="85">
        <v>7953400</v>
      </c>
      <c r="E93" s="83"/>
      <c r="F93" s="83"/>
      <c r="G93" s="202">
        <f>G94</f>
        <v>268.7</v>
      </c>
      <c r="H93" s="5"/>
      <c r="I93" s="5"/>
      <c r="J93" s="5"/>
    </row>
    <row r="94" spans="1:10" ht="48">
      <c r="A94" s="107" t="s">
        <v>585</v>
      </c>
      <c r="B94" s="83">
        <v>400</v>
      </c>
      <c r="C94" s="85" t="s">
        <v>463</v>
      </c>
      <c r="D94" s="85">
        <v>7953400</v>
      </c>
      <c r="E94" s="83">
        <v>244</v>
      </c>
      <c r="F94" s="83"/>
      <c r="G94" s="200">
        <f>G95+G96</f>
        <v>268.7</v>
      </c>
      <c r="H94" s="5"/>
      <c r="I94" s="5"/>
      <c r="J94" s="5"/>
    </row>
    <row r="95" spans="1:10" ht="12.75">
      <c r="A95" s="186" t="s">
        <v>507</v>
      </c>
      <c r="B95" s="183">
        <v>400</v>
      </c>
      <c r="C95" s="184" t="s">
        <v>463</v>
      </c>
      <c r="D95" s="184">
        <v>7953400</v>
      </c>
      <c r="E95" s="183">
        <v>244</v>
      </c>
      <c r="F95" s="183">
        <v>225</v>
      </c>
      <c r="G95" s="204">
        <v>100</v>
      </c>
      <c r="H95" s="5"/>
      <c r="I95" s="5"/>
      <c r="J95" s="5"/>
    </row>
    <row r="96" spans="1:10" ht="12.75">
      <c r="A96" s="186" t="s">
        <v>515</v>
      </c>
      <c r="B96" s="183">
        <v>400</v>
      </c>
      <c r="C96" s="184" t="s">
        <v>463</v>
      </c>
      <c r="D96" s="184">
        <v>7953400</v>
      </c>
      <c r="E96" s="183">
        <v>244</v>
      </c>
      <c r="F96" s="183">
        <v>226</v>
      </c>
      <c r="G96" s="204">
        <v>168.7</v>
      </c>
      <c r="H96" s="5"/>
      <c r="I96" s="5"/>
      <c r="J96" s="5"/>
    </row>
    <row r="97" spans="1:10" ht="24">
      <c r="A97" s="107" t="s">
        <v>103</v>
      </c>
      <c r="B97" s="83">
        <v>400</v>
      </c>
      <c r="C97" s="85" t="s">
        <v>377</v>
      </c>
      <c r="D97" s="85"/>
      <c r="E97" s="83"/>
      <c r="F97" s="83"/>
      <c r="G97" s="201">
        <f>G98+G101</f>
        <v>507</v>
      </c>
      <c r="H97" s="5"/>
      <c r="I97" s="5"/>
      <c r="J97" s="5"/>
    </row>
    <row r="98" spans="1:10" ht="36">
      <c r="A98" s="108" t="s">
        <v>201</v>
      </c>
      <c r="B98" s="83">
        <v>400</v>
      </c>
      <c r="C98" s="85" t="s">
        <v>377</v>
      </c>
      <c r="D98" s="85">
        <v>3380000</v>
      </c>
      <c r="E98" s="83">
        <v>244</v>
      </c>
      <c r="F98" s="83"/>
      <c r="G98" s="201">
        <f>G99+G100</f>
        <v>7</v>
      </c>
      <c r="H98" s="5"/>
      <c r="I98" s="5"/>
      <c r="J98" s="5"/>
    </row>
    <row r="99" spans="1:10" ht="12.75">
      <c r="A99" s="106" t="s">
        <v>507</v>
      </c>
      <c r="B99" s="83">
        <v>400</v>
      </c>
      <c r="C99" s="85" t="s">
        <v>377</v>
      </c>
      <c r="D99" s="85">
        <v>3380000</v>
      </c>
      <c r="E99" s="83">
        <v>244</v>
      </c>
      <c r="F99" s="83">
        <v>225</v>
      </c>
      <c r="G99" s="201"/>
      <c r="H99" s="5"/>
      <c r="I99" s="5"/>
      <c r="J99" s="5"/>
    </row>
    <row r="100" spans="1:10" ht="16.5" customHeight="1">
      <c r="A100" s="106" t="s">
        <v>515</v>
      </c>
      <c r="B100" s="83">
        <v>400</v>
      </c>
      <c r="C100" s="85" t="s">
        <v>377</v>
      </c>
      <c r="D100" s="85">
        <v>3380000</v>
      </c>
      <c r="E100" s="83">
        <v>244</v>
      </c>
      <c r="F100" s="83">
        <v>226</v>
      </c>
      <c r="G100" s="201">
        <v>7</v>
      </c>
      <c r="H100" s="5"/>
      <c r="I100" s="5"/>
      <c r="J100" s="5"/>
    </row>
    <row r="101" spans="1:10" ht="58.5" customHeight="1">
      <c r="A101" s="130" t="s">
        <v>98</v>
      </c>
      <c r="B101" s="193">
        <v>400</v>
      </c>
      <c r="C101" s="84" t="s">
        <v>377</v>
      </c>
      <c r="D101" s="84" t="s">
        <v>99</v>
      </c>
      <c r="E101" s="193"/>
      <c r="F101" s="193"/>
      <c r="G101" s="201">
        <f>G102</f>
        <v>500</v>
      </c>
      <c r="H101" s="5"/>
      <c r="I101" s="5"/>
      <c r="J101" s="5"/>
    </row>
    <row r="102" spans="1:10" ht="39" customHeight="1">
      <c r="A102" s="194" t="s">
        <v>201</v>
      </c>
      <c r="B102" s="193">
        <v>400</v>
      </c>
      <c r="C102" s="84" t="s">
        <v>377</v>
      </c>
      <c r="D102" s="84" t="s">
        <v>99</v>
      </c>
      <c r="E102" s="193">
        <v>244</v>
      </c>
      <c r="F102" s="193"/>
      <c r="G102" s="201">
        <f>G103</f>
        <v>500</v>
      </c>
      <c r="H102" s="5"/>
      <c r="I102" s="5"/>
      <c r="J102" s="5"/>
    </row>
    <row r="103" spans="1:10" ht="20.25" customHeight="1">
      <c r="A103" s="195" t="s">
        <v>515</v>
      </c>
      <c r="B103" s="193">
        <v>400</v>
      </c>
      <c r="C103" s="84" t="s">
        <v>377</v>
      </c>
      <c r="D103" s="84" t="s">
        <v>99</v>
      </c>
      <c r="E103" s="193">
        <v>244</v>
      </c>
      <c r="F103" s="193">
        <v>226</v>
      </c>
      <c r="G103" s="201">
        <v>500</v>
      </c>
      <c r="H103" s="5"/>
      <c r="I103" s="5"/>
      <c r="J103" s="5"/>
    </row>
    <row r="104" spans="1:10" ht="12.75">
      <c r="A104" s="106" t="s">
        <v>60</v>
      </c>
      <c r="B104" s="83">
        <v>400</v>
      </c>
      <c r="C104" s="85" t="s">
        <v>248</v>
      </c>
      <c r="D104" s="85"/>
      <c r="E104" s="83"/>
      <c r="F104" s="83"/>
      <c r="G104" s="203">
        <f>G105+G112+G121</f>
        <v>2102.397</v>
      </c>
      <c r="H104" s="5"/>
      <c r="I104" s="5"/>
      <c r="J104" s="5"/>
    </row>
    <row r="105" spans="1:10" ht="12.75">
      <c r="A105" s="106" t="s">
        <v>43</v>
      </c>
      <c r="B105" s="83">
        <v>400</v>
      </c>
      <c r="C105" s="85" t="s">
        <v>406</v>
      </c>
      <c r="D105" s="85" t="s">
        <v>45</v>
      </c>
      <c r="E105" s="83"/>
      <c r="F105" s="83"/>
      <c r="G105" s="201">
        <f>G106</f>
        <v>50</v>
      </c>
      <c r="H105" s="5"/>
      <c r="I105" s="5"/>
      <c r="J105" s="5"/>
    </row>
    <row r="106" spans="1:10" ht="12.75">
      <c r="A106" s="106" t="s">
        <v>44</v>
      </c>
      <c r="B106" s="83">
        <v>400</v>
      </c>
      <c r="C106" s="85" t="s">
        <v>406</v>
      </c>
      <c r="D106" s="85" t="s">
        <v>287</v>
      </c>
      <c r="E106" s="83"/>
      <c r="F106" s="83"/>
      <c r="G106" s="201">
        <f>G107+G108+G109</f>
        <v>50</v>
      </c>
      <c r="H106" s="5"/>
      <c r="I106" s="5"/>
      <c r="J106" s="5"/>
    </row>
    <row r="107" spans="1:10" ht="1.5" customHeight="1">
      <c r="A107" s="107" t="s">
        <v>155</v>
      </c>
      <c r="B107" s="83">
        <v>400</v>
      </c>
      <c r="C107" s="85" t="s">
        <v>406</v>
      </c>
      <c r="D107" s="85" t="s">
        <v>46</v>
      </c>
      <c r="E107" s="112" t="s">
        <v>154</v>
      </c>
      <c r="F107" s="83">
        <v>242</v>
      </c>
      <c r="G107" s="201"/>
      <c r="H107" s="5"/>
      <c r="I107" s="5"/>
      <c r="J107" s="5"/>
    </row>
    <row r="108" spans="1:10" ht="39.75" customHeight="1" hidden="1">
      <c r="A108" s="107" t="s">
        <v>41</v>
      </c>
      <c r="B108" s="83">
        <v>400</v>
      </c>
      <c r="C108" s="85" t="s">
        <v>406</v>
      </c>
      <c r="D108" s="85" t="s">
        <v>47</v>
      </c>
      <c r="E108" s="112" t="s">
        <v>154</v>
      </c>
      <c r="F108" s="83">
        <v>242</v>
      </c>
      <c r="G108" s="201"/>
      <c r="H108" s="5"/>
      <c r="I108" s="5"/>
      <c r="J108" s="5"/>
    </row>
    <row r="109" spans="1:10" ht="48.75" customHeight="1">
      <c r="A109" s="107" t="s">
        <v>42</v>
      </c>
      <c r="B109" s="83">
        <v>400</v>
      </c>
      <c r="C109" s="85" t="s">
        <v>406</v>
      </c>
      <c r="D109" s="85" t="s">
        <v>47</v>
      </c>
      <c r="E109" s="112" t="s">
        <v>154</v>
      </c>
      <c r="F109" s="83">
        <v>242</v>
      </c>
      <c r="G109" s="201">
        <v>50</v>
      </c>
      <c r="H109" s="5"/>
      <c r="I109" s="5"/>
      <c r="J109" s="5"/>
    </row>
    <row r="110" spans="1:10" ht="0.75" customHeight="1">
      <c r="A110" s="107" t="s">
        <v>517</v>
      </c>
      <c r="B110" s="83">
        <v>400</v>
      </c>
      <c r="C110" s="85" t="s">
        <v>406</v>
      </c>
      <c r="D110" s="85">
        <v>980102</v>
      </c>
      <c r="E110" s="83">
        <v>244</v>
      </c>
      <c r="F110" s="83">
        <v>310</v>
      </c>
      <c r="G110" s="202"/>
      <c r="H110" s="5"/>
      <c r="I110" s="5"/>
      <c r="J110" s="5"/>
    </row>
    <row r="111" spans="1:10" ht="48" hidden="1">
      <c r="A111" s="107" t="s">
        <v>518</v>
      </c>
      <c r="B111" s="83">
        <v>400</v>
      </c>
      <c r="C111" s="85" t="s">
        <v>406</v>
      </c>
      <c r="D111" s="85">
        <v>980202</v>
      </c>
      <c r="E111" s="83">
        <v>244</v>
      </c>
      <c r="F111" s="83">
        <v>310</v>
      </c>
      <c r="G111" s="202"/>
      <c r="H111" s="5"/>
      <c r="I111" s="5"/>
      <c r="J111" s="5"/>
    </row>
    <row r="112" spans="1:10" ht="24">
      <c r="A112" s="107" t="s">
        <v>78</v>
      </c>
      <c r="B112" s="83">
        <v>400</v>
      </c>
      <c r="C112" s="85" t="s">
        <v>413</v>
      </c>
      <c r="D112" s="85">
        <v>3510500</v>
      </c>
      <c r="E112" s="83"/>
      <c r="F112" s="83"/>
      <c r="G112" s="202">
        <f>G113+G114+G115+G116+G117+G118+G119+G120</f>
        <v>521</v>
      </c>
      <c r="H112" s="5"/>
      <c r="I112" s="5"/>
      <c r="J112" s="5"/>
    </row>
    <row r="113" spans="1:10" ht="12.75">
      <c r="A113" s="106" t="s">
        <v>504</v>
      </c>
      <c r="B113" s="83">
        <v>400</v>
      </c>
      <c r="C113" s="85" t="s">
        <v>413</v>
      </c>
      <c r="D113" s="85">
        <v>3510500</v>
      </c>
      <c r="E113" s="83">
        <v>244</v>
      </c>
      <c r="F113" s="83">
        <v>212</v>
      </c>
      <c r="G113" s="202"/>
      <c r="H113" s="5"/>
      <c r="I113" s="5"/>
      <c r="J113" s="5"/>
    </row>
    <row r="114" spans="1:10" ht="12.75">
      <c r="A114" s="106" t="s">
        <v>509</v>
      </c>
      <c r="B114" s="83">
        <v>400</v>
      </c>
      <c r="C114" s="85" t="s">
        <v>413</v>
      </c>
      <c r="D114" s="85">
        <v>3510500</v>
      </c>
      <c r="E114" s="83">
        <v>244</v>
      </c>
      <c r="F114" s="83">
        <v>222</v>
      </c>
      <c r="G114" s="202"/>
      <c r="H114" s="5"/>
      <c r="I114" s="5"/>
      <c r="J114" s="5"/>
    </row>
    <row r="115" spans="1:10" ht="12.75">
      <c r="A115" s="106" t="s">
        <v>506</v>
      </c>
      <c r="B115" s="83">
        <v>400</v>
      </c>
      <c r="C115" s="85" t="s">
        <v>413</v>
      </c>
      <c r="D115" s="85">
        <v>3510500</v>
      </c>
      <c r="E115" s="83">
        <v>244</v>
      </c>
      <c r="F115" s="83">
        <v>223</v>
      </c>
      <c r="G115" s="201">
        <v>50</v>
      </c>
      <c r="H115" s="5"/>
      <c r="I115" s="5"/>
      <c r="J115" s="5"/>
    </row>
    <row r="116" spans="1:10" ht="12.75">
      <c r="A116" s="106" t="s">
        <v>507</v>
      </c>
      <c r="B116" s="83">
        <v>400</v>
      </c>
      <c r="C116" s="85" t="s">
        <v>413</v>
      </c>
      <c r="D116" s="85">
        <v>3510500</v>
      </c>
      <c r="E116" s="83">
        <v>244</v>
      </c>
      <c r="F116" s="83">
        <v>225</v>
      </c>
      <c r="G116" s="201">
        <v>60</v>
      </c>
      <c r="H116" s="5"/>
      <c r="I116" s="5"/>
      <c r="J116" s="5"/>
    </row>
    <row r="117" spans="1:10" ht="12.75">
      <c r="A117" s="106" t="s">
        <v>515</v>
      </c>
      <c r="B117" s="83">
        <v>400</v>
      </c>
      <c r="C117" s="85" t="s">
        <v>413</v>
      </c>
      <c r="D117" s="85">
        <v>3510500</v>
      </c>
      <c r="E117" s="83">
        <v>244</v>
      </c>
      <c r="F117" s="83">
        <v>226</v>
      </c>
      <c r="G117" s="202">
        <v>360</v>
      </c>
      <c r="H117" s="5"/>
      <c r="I117" s="5"/>
      <c r="J117" s="5"/>
    </row>
    <row r="118" spans="1:10" ht="24">
      <c r="A118" s="129" t="s">
        <v>487</v>
      </c>
      <c r="B118" s="83">
        <v>400</v>
      </c>
      <c r="C118" s="85" t="s">
        <v>413</v>
      </c>
      <c r="D118" s="85">
        <v>3510500</v>
      </c>
      <c r="E118" s="83">
        <v>852</v>
      </c>
      <c r="F118" s="83">
        <v>290</v>
      </c>
      <c r="G118" s="201">
        <v>6</v>
      </c>
      <c r="H118" s="5"/>
      <c r="I118" s="5"/>
      <c r="J118" s="5"/>
    </row>
    <row r="119" spans="1:10" ht="12.75">
      <c r="A119" s="106" t="s">
        <v>510</v>
      </c>
      <c r="B119" s="83">
        <v>400</v>
      </c>
      <c r="C119" s="85" t="s">
        <v>413</v>
      </c>
      <c r="D119" s="85">
        <v>3510500</v>
      </c>
      <c r="E119" s="83">
        <v>244</v>
      </c>
      <c r="F119" s="83">
        <v>310</v>
      </c>
      <c r="G119" s="201">
        <v>10</v>
      </c>
      <c r="H119" s="5"/>
      <c r="I119" s="5"/>
      <c r="J119" s="5"/>
    </row>
    <row r="120" spans="1:10" ht="24">
      <c r="A120" s="107" t="s">
        <v>502</v>
      </c>
      <c r="B120" s="83">
        <v>400</v>
      </c>
      <c r="C120" s="85" t="s">
        <v>413</v>
      </c>
      <c r="D120" s="85">
        <v>3510500</v>
      </c>
      <c r="E120" s="83">
        <v>244</v>
      </c>
      <c r="F120" s="83">
        <v>340</v>
      </c>
      <c r="G120" s="201">
        <v>35</v>
      </c>
      <c r="H120" s="5"/>
      <c r="I120" s="5"/>
      <c r="J120" s="5"/>
    </row>
    <row r="121" spans="1:10" ht="12.75">
      <c r="A121" s="106" t="s">
        <v>416</v>
      </c>
      <c r="B121" s="83">
        <v>400</v>
      </c>
      <c r="C121" s="85" t="s">
        <v>382</v>
      </c>
      <c r="D121" s="85"/>
      <c r="E121" s="83"/>
      <c r="F121" s="83"/>
      <c r="G121" s="201">
        <f>G122+G124+G129+G132+G135+G143+G145</f>
        <v>1531.397</v>
      </c>
      <c r="H121" s="5"/>
      <c r="I121" s="5"/>
      <c r="J121" s="5"/>
    </row>
    <row r="122" spans="1:10" ht="12.75">
      <c r="A122" s="106" t="s">
        <v>519</v>
      </c>
      <c r="B122" s="83">
        <v>400</v>
      </c>
      <c r="C122" s="85" t="s">
        <v>382</v>
      </c>
      <c r="D122" s="85">
        <v>6000100</v>
      </c>
      <c r="E122" s="83">
        <v>244</v>
      </c>
      <c r="F122" s="83"/>
      <c r="G122" s="201">
        <f>G123</f>
        <v>300</v>
      </c>
      <c r="H122" s="5"/>
      <c r="I122" s="5"/>
      <c r="J122" s="5"/>
    </row>
    <row r="123" spans="1:10" ht="12.75">
      <c r="A123" s="106" t="s">
        <v>506</v>
      </c>
      <c r="B123" s="83">
        <v>400</v>
      </c>
      <c r="C123" s="85" t="s">
        <v>382</v>
      </c>
      <c r="D123" s="85">
        <v>6000100</v>
      </c>
      <c r="E123" s="83">
        <v>244</v>
      </c>
      <c r="F123" s="83">
        <v>223</v>
      </c>
      <c r="G123" s="201">
        <v>300</v>
      </c>
      <c r="H123" s="5"/>
      <c r="I123" s="5"/>
      <c r="J123" s="5"/>
    </row>
    <row r="124" spans="1:10" ht="2.25" customHeight="1">
      <c r="A124" s="106" t="s">
        <v>79</v>
      </c>
      <c r="B124" s="83">
        <v>400</v>
      </c>
      <c r="C124" s="85" t="s">
        <v>382</v>
      </c>
      <c r="D124" s="85">
        <v>6000200</v>
      </c>
      <c r="E124" s="83">
        <v>244</v>
      </c>
      <c r="F124" s="83"/>
      <c r="G124" s="202">
        <f>G125+G126+G127+G128</f>
        <v>0</v>
      </c>
      <c r="H124" s="5"/>
      <c r="I124" s="5"/>
      <c r="J124" s="5"/>
    </row>
    <row r="125" spans="1:10" ht="12.75" hidden="1">
      <c r="A125" s="106" t="s">
        <v>507</v>
      </c>
      <c r="B125" s="83">
        <v>400</v>
      </c>
      <c r="C125" s="85" t="s">
        <v>382</v>
      </c>
      <c r="D125" s="85">
        <v>6000200</v>
      </c>
      <c r="E125" s="83">
        <v>244</v>
      </c>
      <c r="F125" s="83">
        <v>224</v>
      </c>
      <c r="G125" s="202"/>
      <c r="H125" s="5"/>
      <c r="I125" s="5"/>
      <c r="J125" s="5"/>
    </row>
    <row r="126" spans="1:10" ht="12.75" hidden="1">
      <c r="A126" s="106" t="s">
        <v>512</v>
      </c>
      <c r="B126" s="83">
        <v>400</v>
      </c>
      <c r="C126" s="85" t="s">
        <v>382</v>
      </c>
      <c r="D126" s="85">
        <v>6000200</v>
      </c>
      <c r="E126" s="83">
        <v>244</v>
      </c>
      <c r="F126" s="83">
        <v>225</v>
      </c>
      <c r="G126" s="202"/>
      <c r="H126" s="5"/>
      <c r="I126" s="5"/>
      <c r="J126" s="5"/>
    </row>
    <row r="127" spans="1:10" ht="12.75" hidden="1">
      <c r="A127" s="106" t="s">
        <v>508</v>
      </c>
      <c r="B127" s="83">
        <v>400</v>
      </c>
      <c r="C127" s="85" t="s">
        <v>382</v>
      </c>
      <c r="D127" s="85">
        <v>6000200</v>
      </c>
      <c r="E127" s="83">
        <v>244</v>
      </c>
      <c r="F127" s="83">
        <v>226</v>
      </c>
      <c r="G127" s="202"/>
      <c r="H127" s="5"/>
      <c r="I127" s="5"/>
      <c r="J127" s="5"/>
    </row>
    <row r="128" spans="1:10" ht="24" hidden="1">
      <c r="A128" s="107" t="s">
        <v>502</v>
      </c>
      <c r="B128" s="83">
        <v>400</v>
      </c>
      <c r="C128" s="85" t="s">
        <v>382</v>
      </c>
      <c r="D128" s="85">
        <v>6000200</v>
      </c>
      <c r="E128" s="83">
        <v>244</v>
      </c>
      <c r="F128" s="83">
        <v>340</v>
      </c>
      <c r="G128" s="202"/>
      <c r="H128" s="5"/>
      <c r="I128" s="5"/>
      <c r="J128" s="5"/>
    </row>
    <row r="129" spans="1:10" ht="12.75" hidden="1">
      <c r="A129" s="106" t="s">
        <v>520</v>
      </c>
      <c r="B129" s="83">
        <v>400</v>
      </c>
      <c r="C129" s="85" t="s">
        <v>382</v>
      </c>
      <c r="D129" s="85">
        <v>6000300</v>
      </c>
      <c r="E129" s="83">
        <v>244</v>
      </c>
      <c r="F129" s="83"/>
      <c r="G129" s="202">
        <f>G130+G131</f>
        <v>0</v>
      </c>
      <c r="H129" s="5"/>
      <c r="I129" s="5"/>
      <c r="J129" s="5"/>
    </row>
    <row r="130" spans="1:10" ht="12.75" hidden="1">
      <c r="A130" s="106" t="s">
        <v>508</v>
      </c>
      <c r="B130" s="83">
        <v>400</v>
      </c>
      <c r="C130" s="85" t="s">
        <v>382</v>
      </c>
      <c r="D130" s="85">
        <v>6000300</v>
      </c>
      <c r="E130" s="83">
        <v>244</v>
      </c>
      <c r="F130" s="83">
        <v>226</v>
      </c>
      <c r="G130" s="202">
        <v>0</v>
      </c>
      <c r="H130" s="5"/>
      <c r="I130" s="5"/>
      <c r="J130" s="5"/>
    </row>
    <row r="131" spans="1:10" ht="12.75" hidden="1">
      <c r="A131" s="106" t="s">
        <v>510</v>
      </c>
      <c r="B131" s="83">
        <v>400</v>
      </c>
      <c r="C131" s="85" t="s">
        <v>382</v>
      </c>
      <c r="D131" s="85">
        <v>6000300</v>
      </c>
      <c r="E131" s="83">
        <v>244</v>
      </c>
      <c r="F131" s="83">
        <v>310</v>
      </c>
      <c r="G131" s="202">
        <v>0</v>
      </c>
      <c r="H131" s="5"/>
      <c r="I131" s="5"/>
      <c r="J131" s="5"/>
    </row>
    <row r="132" spans="1:10" ht="12.75">
      <c r="A132" s="106" t="s">
        <v>80</v>
      </c>
      <c r="B132" s="83">
        <v>400</v>
      </c>
      <c r="C132" s="85" t="s">
        <v>382</v>
      </c>
      <c r="D132" s="85">
        <v>6000400</v>
      </c>
      <c r="E132" s="83">
        <v>244</v>
      </c>
      <c r="F132" s="83"/>
      <c r="G132" s="201">
        <f>G133+G134</f>
        <v>15</v>
      </c>
      <c r="H132" s="5"/>
      <c r="I132" s="5"/>
      <c r="J132" s="5"/>
    </row>
    <row r="133" spans="1:10" ht="12.75">
      <c r="A133" s="106" t="s">
        <v>507</v>
      </c>
      <c r="B133" s="83">
        <v>400</v>
      </c>
      <c r="C133" s="85" t="s">
        <v>382</v>
      </c>
      <c r="D133" s="85">
        <v>6000400</v>
      </c>
      <c r="E133" s="83">
        <v>244</v>
      </c>
      <c r="F133" s="83">
        <v>225</v>
      </c>
      <c r="G133" s="201">
        <v>15</v>
      </c>
      <c r="H133" s="5"/>
      <c r="I133" s="5"/>
      <c r="J133" s="5"/>
    </row>
    <row r="134" spans="1:10" ht="24">
      <c r="A134" s="107" t="s">
        <v>502</v>
      </c>
      <c r="B134" s="83">
        <v>400</v>
      </c>
      <c r="C134" s="85" t="s">
        <v>382</v>
      </c>
      <c r="D134" s="85">
        <v>6000400</v>
      </c>
      <c r="E134" s="83">
        <v>244</v>
      </c>
      <c r="F134" s="83">
        <v>340</v>
      </c>
      <c r="G134" s="201"/>
      <c r="H134" s="5"/>
      <c r="I134" s="5"/>
      <c r="J134" s="5"/>
    </row>
    <row r="135" spans="1:10" ht="24">
      <c r="A135" s="107" t="s">
        <v>337</v>
      </c>
      <c r="B135" s="83">
        <v>400</v>
      </c>
      <c r="C135" s="85" t="s">
        <v>382</v>
      </c>
      <c r="D135" s="85">
        <v>6000500</v>
      </c>
      <c r="E135" s="83"/>
      <c r="F135" s="83"/>
      <c r="G135" s="202">
        <f>G136+G137+G138+G139+G141+G142+G140</f>
        <v>871.3969999999999</v>
      </c>
      <c r="H135" s="5"/>
      <c r="I135" s="5"/>
      <c r="J135" s="5"/>
    </row>
    <row r="136" spans="1:10" ht="12.75">
      <c r="A136" s="106" t="s">
        <v>509</v>
      </c>
      <c r="B136" s="83">
        <v>400</v>
      </c>
      <c r="C136" s="85" t="s">
        <v>382</v>
      </c>
      <c r="D136" s="85">
        <v>6000500</v>
      </c>
      <c r="E136" s="83">
        <v>244</v>
      </c>
      <c r="F136" s="83">
        <v>222</v>
      </c>
      <c r="G136" s="202">
        <v>4.397</v>
      </c>
      <c r="H136" s="5"/>
      <c r="I136" s="5"/>
      <c r="J136" s="5"/>
    </row>
    <row r="137" spans="1:10" ht="12.75">
      <c r="A137" s="106" t="s">
        <v>507</v>
      </c>
      <c r="B137" s="83">
        <v>400</v>
      </c>
      <c r="C137" s="85" t="s">
        <v>382</v>
      </c>
      <c r="D137" s="85">
        <v>6000500</v>
      </c>
      <c r="E137" s="83">
        <v>244</v>
      </c>
      <c r="F137" s="83">
        <v>225</v>
      </c>
      <c r="G137" s="201">
        <v>400</v>
      </c>
      <c r="H137" s="5"/>
      <c r="I137" s="5"/>
      <c r="J137" s="5"/>
    </row>
    <row r="138" spans="1:10" ht="12.75">
      <c r="A138" s="106" t="s">
        <v>515</v>
      </c>
      <c r="B138" s="83">
        <v>400</v>
      </c>
      <c r="C138" s="85" t="s">
        <v>382</v>
      </c>
      <c r="D138" s="85">
        <v>6000500</v>
      </c>
      <c r="E138" s="83">
        <v>244</v>
      </c>
      <c r="F138" s="83">
        <v>226</v>
      </c>
      <c r="G138" s="201">
        <v>260</v>
      </c>
      <c r="H138" s="5"/>
      <c r="I138" s="5"/>
      <c r="J138" s="5"/>
    </row>
    <row r="139" spans="1:10" ht="36">
      <c r="A139" s="129" t="s">
        <v>490</v>
      </c>
      <c r="B139" s="83">
        <v>400</v>
      </c>
      <c r="C139" s="85" t="s">
        <v>382</v>
      </c>
      <c r="D139" s="85">
        <v>6000500</v>
      </c>
      <c r="E139" s="83">
        <v>851</v>
      </c>
      <c r="F139" s="83">
        <v>290</v>
      </c>
      <c r="G139" s="201">
        <v>16</v>
      </c>
      <c r="H139" s="5"/>
      <c r="I139" s="5"/>
      <c r="J139" s="5"/>
    </row>
    <row r="140" spans="1:10" ht="24">
      <c r="A140" s="129" t="s">
        <v>487</v>
      </c>
      <c r="B140" s="83">
        <v>400</v>
      </c>
      <c r="C140" s="85" t="s">
        <v>382</v>
      </c>
      <c r="D140" s="85">
        <v>6000500</v>
      </c>
      <c r="E140" s="83">
        <v>852</v>
      </c>
      <c r="F140" s="83">
        <v>290</v>
      </c>
      <c r="G140" s="201">
        <v>6</v>
      </c>
      <c r="H140" s="5"/>
      <c r="I140" s="5"/>
      <c r="J140" s="5"/>
    </row>
    <row r="141" spans="1:10" ht="12.75">
      <c r="A141" s="106" t="s">
        <v>510</v>
      </c>
      <c r="B141" s="83">
        <v>400</v>
      </c>
      <c r="C141" s="85" t="s">
        <v>382</v>
      </c>
      <c r="D141" s="85">
        <v>6000500</v>
      </c>
      <c r="E141" s="83">
        <v>244</v>
      </c>
      <c r="F141" s="83">
        <v>310</v>
      </c>
      <c r="G141" s="201">
        <v>25</v>
      </c>
      <c r="H141" s="5"/>
      <c r="I141" s="5"/>
      <c r="J141" s="5"/>
    </row>
    <row r="142" spans="1:10" ht="24">
      <c r="A142" s="107" t="s">
        <v>502</v>
      </c>
      <c r="B142" s="83">
        <v>400</v>
      </c>
      <c r="C142" s="85" t="s">
        <v>382</v>
      </c>
      <c r="D142" s="85">
        <v>6000500</v>
      </c>
      <c r="E142" s="83">
        <v>244</v>
      </c>
      <c r="F142" s="83">
        <v>340</v>
      </c>
      <c r="G142" s="201">
        <v>160</v>
      </c>
      <c r="H142" s="5"/>
      <c r="I142" s="5"/>
      <c r="J142" s="5"/>
    </row>
    <row r="143" spans="1:10" ht="36">
      <c r="A143" s="107" t="s">
        <v>171</v>
      </c>
      <c r="B143" s="83">
        <v>400</v>
      </c>
      <c r="C143" s="85" t="s">
        <v>382</v>
      </c>
      <c r="D143" s="85">
        <v>7951700</v>
      </c>
      <c r="E143" s="83"/>
      <c r="F143" s="83"/>
      <c r="G143" s="202"/>
      <c r="H143" s="5"/>
      <c r="I143" s="5"/>
      <c r="J143" s="5"/>
    </row>
    <row r="144" spans="1:10" ht="12.75">
      <c r="A144" s="106" t="s">
        <v>510</v>
      </c>
      <c r="B144" s="83">
        <v>400</v>
      </c>
      <c r="C144" s="85" t="s">
        <v>382</v>
      </c>
      <c r="D144" s="85">
        <v>7951700</v>
      </c>
      <c r="E144" s="83">
        <v>244</v>
      </c>
      <c r="F144" s="83">
        <v>310</v>
      </c>
      <c r="G144" s="202"/>
      <c r="H144" s="5"/>
      <c r="I144" s="5"/>
      <c r="J144" s="5"/>
    </row>
    <row r="145" spans="1:10" ht="45">
      <c r="A145" s="131" t="s">
        <v>202</v>
      </c>
      <c r="B145" s="83">
        <v>400</v>
      </c>
      <c r="C145" s="85" t="s">
        <v>382</v>
      </c>
      <c r="D145" s="137" t="s">
        <v>7</v>
      </c>
      <c r="E145" s="83"/>
      <c r="F145" s="83"/>
      <c r="G145" s="201">
        <f>G146+G147</f>
        <v>345</v>
      </c>
      <c r="H145" s="5"/>
      <c r="I145" s="5"/>
      <c r="J145" s="5"/>
    </row>
    <row r="146" spans="1:10" ht="15">
      <c r="A146" s="106" t="s">
        <v>515</v>
      </c>
      <c r="B146" s="193">
        <v>400</v>
      </c>
      <c r="C146" s="84" t="s">
        <v>382</v>
      </c>
      <c r="D146" s="137" t="s">
        <v>7</v>
      </c>
      <c r="E146" s="193">
        <v>244</v>
      </c>
      <c r="F146" s="193">
        <v>226</v>
      </c>
      <c r="G146" s="201"/>
      <c r="H146" s="5"/>
      <c r="I146" s="5"/>
      <c r="J146" s="5"/>
    </row>
    <row r="147" spans="1:10" ht="15">
      <c r="A147" s="106" t="s">
        <v>510</v>
      </c>
      <c r="B147" s="193">
        <v>400</v>
      </c>
      <c r="C147" s="84" t="s">
        <v>382</v>
      </c>
      <c r="D147" s="137" t="s">
        <v>7</v>
      </c>
      <c r="E147" s="193">
        <v>244</v>
      </c>
      <c r="F147" s="193">
        <v>310</v>
      </c>
      <c r="G147" s="201">
        <v>345</v>
      </c>
      <c r="H147" s="5"/>
      <c r="I147" s="5"/>
      <c r="J147" s="5"/>
    </row>
    <row r="148" spans="1:10" ht="24">
      <c r="A148" s="107" t="s">
        <v>521</v>
      </c>
      <c r="B148" s="83">
        <v>400</v>
      </c>
      <c r="C148" s="85" t="s">
        <v>251</v>
      </c>
      <c r="D148" s="85"/>
      <c r="E148" s="92"/>
      <c r="F148" s="83"/>
      <c r="G148" s="201">
        <f>G149+G150+G151</f>
        <v>1732</v>
      </c>
      <c r="H148" s="5"/>
      <c r="I148" s="5"/>
      <c r="J148" s="5"/>
    </row>
    <row r="149" spans="1:10" ht="24">
      <c r="A149" s="107" t="s">
        <v>522</v>
      </c>
      <c r="B149" s="83">
        <v>400</v>
      </c>
      <c r="C149" s="85" t="s">
        <v>386</v>
      </c>
      <c r="D149" s="85">
        <v>4409900</v>
      </c>
      <c r="E149" s="83">
        <v>611</v>
      </c>
      <c r="F149" s="83">
        <v>241</v>
      </c>
      <c r="G149" s="201">
        <v>1627</v>
      </c>
      <c r="H149" s="5"/>
      <c r="I149" s="5"/>
      <c r="J149" s="5"/>
    </row>
    <row r="150" spans="1:10" ht="24">
      <c r="A150" s="107" t="s">
        <v>528</v>
      </c>
      <c r="B150" s="83">
        <v>400</v>
      </c>
      <c r="C150" s="85" t="s">
        <v>386</v>
      </c>
      <c r="D150" s="85">
        <v>4409900</v>
      </c>
      <c r="E150" s="83">
        <v>612</v>
      </c>
      <c r="F150" s="83">
        <v>241</v>
      </c>
      <c r="G150" s="201"/>
      <c r="H150" s="5"/>
      <c r="I150" s="5"/>
      <c r="J150" s="5"/>
    </row>
    <row r="151" spans="1:10" ht="45">
      <c r="A151" s="131" t="s">
        <v>202</v>
      </c>
      <c r="B151" s="83">
        <v>400</v>
      </c>
      <c r="C151" s="85" t="s">
        <v>386</v>
      </c>
      <c r="D151" s="137" t="s">
        <v>7</v>
      </c>
      <c r="E151" s="83"/>
      <c r="F151" s="83"/>
      <c r="G151" s="201">
        <f>G152</f>
        <v>105</v>
      </c>
      <c r="H151" s="5"/>
      <c r="I151" s="5"/>
      <c r="J151" s="5"/>
    </row>
    <row r="152" spans="1:10" ht="15">
      <c r="A152" s="106" t="s">
        <v>507</v>
      </c>
      <c r="B152" s="193">
        <v>400</v>
      </c>
      <c r="C152" s="84" t="s">
        <v>386</v>
      </c>
      <c r="D152" s="137" t="s">
        <v>7</v>
      </c>
      <c r="E152" s="193">
        <v>244</v>
      </c>
      <c r="F152" s="193">
        <v>225</v>
      </c>
      <c r="G152" s="201">
        <v>105</v>
      </c>
      <c r="H152" s="5"/>
      <c r="I152" s="5"/>
      <c r="J152" s="5"/>
    </row>
    <row r="153" spans="1:10" ht="12.75">
      <c r="A153" s="106" t="s">
        <v>81</v>
      </c>
      <c r="B153" s="193">
        <v>400</v>
      </c>
      <c r="C153" s="193">
        <v>1000</v>
      </c>
      <c r="D153" s="84"/>
      <c r="E153" s="193"/>
      <c r="F153" s="193"/>
      <c r="G153" s="201">
        <f>G154+G156+G158</f>
        <v>77</v>
      </c>
      <c r="H153" s="5"/>
      <c r="I153" s="5"/>
      <c r="J153" s="5"/>
    </row>
    <row r="154" spans="1:10" ht="12.75">
      <c r="A154" s="106" t="s">
        <v>198</v>
      </c>
      <c r="B154" s="83">
        <v>400</v>
      </c>
      <c r="C154" s="83">
        <v>1001</v>
      </c>
      <c r="D154" s="85">
        <v>4900101</v>
      </c>
      <c r="E154" s="83">
        <v>310</v>
      </c>
      <c r="F154" s="83">
        <v>260</v>
      </c>
      <c r="G154" s="201">
        <f>G155</f>
        <v>3</v>
      </c>
      <c r="H154" s="5"/>
      <c r="I154" s="5"/>
      <c r="J154" s="5"/>
    </row>
    <row r="155" spans="1:10" ht="28.5" customHeight="1">
      <c r="A155" s="107" t="s">
        <v>199</v>
      </c>
      <c r="B155" s="83">
        <v>400</v>
      </c>
      <c r="C155" s="83">
        <v>1001</v>
      </c>
      <c r="D155" s="85">
        <v>4900101</v>
      </c>
      <c r="E155" s="83">
        <v>312</v>
      </c>
      <c r="F155" s="83">
        <v>263</v>
      </c>
      <c r="G155" s="201">
        <v>3</v>
      </c>
      <c r="H155" s="5"/>
      <c r="I155" s="5"/>
      <c r="J155" s="5"/>
    </row>
    <row r="156" spans="1:10" ht="24">
      <c r="A156" s="130" t="s">
        <v>68</v>
      </c>
      <c r="B156" s="83">
        <v>400</v>
      </c>
      <c r="C156" s="83">
        <v>1003</v>
      </c>
      <c r="D156" s="85">
        <v>5201500</v>
      </c>
      <c r="E156" s="83">
        <v>320</v>
      </c>
      <c r="F156" s="83"/>
      <c r="G156" s="201">
        <f>G157</f>
        <v>60</v>
      </c>
      <c r="H156" s="5"/>
      <c r="I156" s="5"/>
      <c r="J156" s="5"/>
    </row>
    <row r="157" spans="1:10" ht="12.75">
      <c r="A157" s="106" t="s">
        <v>523</v>
      </c>
      <c r="B157" s="83">
        <v>400</v>
      </c>
      <c r="C157" s="83">
        <v>1003</v>
      </c>
      <c r="D157" s="85">
        <v>5201500</v>
      </c>
      <c r="E157" s="94">
        <v>321</v>
      </c>
      <c r="F157" s="83">
        <v>262</v>
      </c>
      <c r="G157" s="200">
        <v>60</v>
      </c>
      <c r="H157" s="5"/>
      <c r="I157" s="5"/>
      <c r="J157" s="5"/>
    </row>
    <row r="158" spans="1:10" ht="27" customHeight="1">
      <c r="A158" s="130" t="s">
        <v>70</v>
      </c>
      <c r="B158" s="83">
        <v>400</v>
      </c>
      <c r="C158" s="83">
        <v>1003</v>
      </c>
      <c r="D158" s="84" t="s">
        <v>323</v>
      </c>
      <c r="E158" s="94"/>
      <c r="F158" s="83"/>
      <c r="G158" s="200">
        <f>G159</f>
        <v>14</v>
      </c>
      <c r="H158" s="5"/>
      <c r="I158" s="5"/>
      <c r="J158" s="5"/>
    </row>
    <row r="159" spans="1:10" ht="36">
      <c r="A159" s="182" t="s">
        <v>69</v>
      </c>
      <c r="B159" s="183">
        <v>400</v>
      </c>
      <c r="C159" s="183">
        <v>1003</v>
      </c>
      <c r="D159" s="84" t="s">
        <v>323</v>
      </c>
      <c r="E159" s="185">
        <v>320</v>
      </c>
      <c r="F159" s="183"/>
      <c r="G159" s="204">
        <f>G160</f>
        <v>14</v>
      </c>
      <c r="H159" s="5"/>
      <c r="I159" s="5"/>
      <c r="J159" s="5"/>
    </row>
    <row r="160" spans="1:10" ht="12.75">
      <c r="A160" s="186" t="s">
        <v>523</v>
      </c>
      <c r="B160" s="183">
        <v>400</v>
      </c>
      <c r="C160" s="183">
        <v>1003</v>
      </c>
      <c r="D160" s="84" t="s">
        <v>323</v>
      </c>
      <c r="E160" s="185">
        <v>321</v>
      </c>
      <c r="F160" s="183">
        <v>262</v>
      </c>
      <c r="G160" s="204">
        <v>14</v>
      </c>
      <c r="H160" s="5"/>
      <c r="I160" s="5"/>
      <c r="J160" s="5"/>
    </row>
    <row r="161" spans="1:10" ht="15">
      <c r="A161" s="131" t="s">
        <v>389</v>
      </c>
      <c r="B161" s="83">
        <v>400</v>
      </c>
      <c r="C161" s="83">
        <v>1100</v>
      </c>
      <c r="D161" s="85"/>
      <c r="E161" s="94"/>
      <c r="F161" s="83"/>
      <c r="G161" s="202">
        <f>G162</f>
        <v>72</v>
      </c>
      <c r="H161" s="5"/>
      <c r="I161" s="5"/>
      <c r="J161" s="5"/>
    </row>
    <row r="162" spans="1:10" ht="12.75">
      <c r="A162" s="106" t="s">
        <v>421</v>
      </c>
      <c r="B162" s="83">
        <v>400</v>
      </c>
      <c r="C162" s="83">
        <v>1101</v>
      </c>
      <c r="D162" s="85">
        <v>5120000</v>
      </c>
      <c r="E162" s="94">
        <v>244</v>
      </c>
      <c r="F162" s="83"/>
      <c r="G162" s="202">
        <f>G163+G164</f>
        <v>72</v>
      </c>
      <c r="H162" s="5"/>
      <c r="I162" s="5"/>
      <c r="J162" s="5"/>
    </row>
    <row r="163" spans="1:10" ht="12.75">
      <c r="A163" s="106" t="s">
        <v>508</v>
      </c>
      <c r="B163" s="83">
        <v>400</v>
      </c>
      <c r="C163" s="83">
        <v>1101</v>
      </c>
      <c r="D163" s="85">
        <v>5120000</v>
      </c>
      <c r="E163" s="94">
        <v>244</v>
      </c>
      <c r="F163" s="83">
        <v>226</v>
      </c>
      <c r="G163" s="203">
        <v>61</v>
      </c>
      <c r="H163" s="5"/>
      <c r="I163" s="5"/>
      <c r="J163" s="5"/>
    </row>
    <row r="164" spans="1:10" ht="24">
      <c r="A164" s="107" t="s">
        <v>502</v>
      </c>
      <c r="B164" s="83">
        <v>400</v>
      </c>
      <c r="C164" s="83">
        <v>1101</v>
      </c>
      <c r="D164" s="85">
        <v>5120000</v>
      </c>
      <c r="E164" s="94">
        <v>244</v>
      </c>
      <c r="F164" s="83">
        <v>340</v>
      </c>
      <c r="G164" s="201">
        <v>11</v>
      </c>
      <c r="H164" s="5"/>
      <c r="I164" s="5"/>
      <c r="J164" s="5"/>
    </row>
    <row r="165" spans="1:10" ht="24">
      <c r="A165" s="187" t="s">
        <v>64</v>
      </c>
      <c r="B165" s="188">
        <v>400</v>
      </c>
      <c r="C165" s="189" t="s">
        <v>307</v>
      </c>
      <c r="D165" s="189"/>
      <c r="E165" s="189"/>
      <c r="F165" s="189"/>
      <c r="G165" s="190">
        <f>G166</f>
        <v>37.209</v>
      </c>
      <c r="H165" s="5"/>
      <c r="I165" s="5"/>
      <c r="J165" s="5"/>
    </row>
    <row r="166" spans="1:10" ht="57" customHeight="1">
      <c r="A166" s="187" t="s">
        <v>65</v>
      </c>
      <c r="B166" s="188">
        <v>400</v>
      </c>
      <c r="C166" s="189" t="s">
        <v>307</v>
      </c>
      <c r="D166" s="189" t="s">
        <v>61</v>
      </c>
      <c r="E166" s="189" t="s">
        <v>63</v>
      </c>
      <c r="F166" s="189"/>
      <c r="G166" s="190">
        <f>G167</f>
        <v>37.209</v>
      </c>
      <c r="H166" s="5"/>
      <c r="I166" s="5"/>
      <c r="J166" s="5"/>
    </row>
    <row r="167" spans="1:10" ht="36">
      <c r="A167" s="191" t="s">
        <v>66</v>
      </c>
      <c r="B167" s="188">
        <v>400</v>
      </c>
      <c r="C167" s="189" t="s">
        <v>307</v>
      </c>
      <c r="D167" s="189" t="s">
        <v>61</v>
      </c>
      <c r="E167" s="189" t="s">
        <v>63</v>
      </c>
      <c r="F167" s="192">
        <v>251</v>
      </c>
      <c r="G167" s="205">
        <v>37.209</v>
      </c>
      <c r="H167" s="5"/>
      <c r="I167" s="5"/>
      <c r="J167" s="5"/>
    </row>
    <row r="168" spans="1:10" ht="13.5" thickBot="1">
      <c r="A168" s="132" t="s">
        <v>197</v>
      </c>
      <c r="B168" s="104"/>
      <c r="C168" s="104"/>
      <c r="D168" s="105"/>
      <c r="E168" s="104"/>
      <c r="F168" s="104"/>
      <c r="G168" s="206">
        <f>G10+G42+G53+G73+G104+G148+G153+G161+G165</f>
        <v>8699.782000000001</v>
      </c>
      <c r="H168" s="5"/>
      <c r="I168" s="5"/>
      <c r="J168" s="5"/>
    </row>
    <row r="169" spans="7:10" ht="12.75">
      <c r="G169" s="207"/>
      <c r="H169" s="5"/>
      <c r="I169" s="5"/>
      <c r="J169" s="5"/>
    </row>
    <row r="170" spans="6:10" ht="58.5" customHeight="1">
      <c r="F170" s="196"/>
      <c r="H170" s="5"/>
      <c r="I170" s="5"/>
      <c r="J170" s="5"/>
    </row>
    <row r="171" spans="6:10" ht="18" customHeight="1">
      <c r="F171" s="196"/>
      <c r="H171" s="5"/>
      <c r="I171" s="5"/>
      <c r="J171" s="5"/>
    </row>
    <row r="172" spans="3:10" ht="42" customHeight="1">
      <c r="C172" s="19"/>
      <c r="G172" s="197"/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I212" s="5"/>
      <c r="J212" s="5"/>
    </row>
    <row r="213" spans="8:10" ht="12.75">
      <c r="H213" s="5"/>
      <c r="I213" s="5"/>
      <c r="J213" s="5"/>
    </row>
    <row r="214" spans="8:10" ht="12.75">
      <c r="H214" s="5"/>
      <c r="I214" s="5"/>
      <c r="J214" s="5"/>
    </row>
    <row r="215" spans="8:10" ht="12.75">
      <c r="H215" s="5"/>
      <c r="I215" s="5"/>
      <c r="J215" s="5"/>
    </row>
    <row r="216" spans="8:10" ht="12.75">
      <c r="H216" s="5"/>
      <c r="I216" s="5"/>
      <c r="J216" s="5"/>
    </row>
    <row r="217" spans="8:10" ht="12.75">
      <c r="H217" s="5"/>
      <c r="I217" s="5"/>
      <c r="J217" s="5"/>
    </row>
    <row r="218" spans="8:10" ht="12.75">
      <c r="H218" s="5"/>
      <c r="I218" s="5"/>
      <c r="J218" s="5"/>
    </row>
    <row r="219" spans="8:10" ht="12.75">
      <c r="H219" s="5"/>
      <c r="I219" s="5"/>
      <c r="J219" s="5"/>
    </row>
    <row r="220" spans="8:10" ht="12.75">
      <c r="H220" s="5"/>
      <c r="I220" s="5"/>
      <c r="J220" s="5"/>
    </row>
    <row r="221" spans="8:10" ht="12.75">
      <c r="H221" s="5"/>
      <c r="I221" s="5"/>
      <c r="J221" s="5"/>
    </row>
    <row r="222" spans="8:10" ht="12.75">
      <c r="H222" s="5"/>
      <c r="I222" s="5"/>
      <c r="J222" s="5"/>
    </row>
    <row r="223" spans="8:10" ht="12.75">
      <c r="H223" s="5"/>
      <c r="I223" s="5"/>
      <c r="J223" s="5"/>
    </row>
    <row r="224" spans="8:10" ht="12.75">
      <c r="H224" s="5"/>
      <c r="I224" s="5"/>
      <c r="J224" s="5"/>
    </row>
    <row r="225" spans="8:10" ht="12.75">
      <c r="H225" s="5"/>
      <c r="I225" s="5"/>
      <c r="J225" s="5"/>
    </row>
    <row r="226" spans="8:10" ht="12.75">
      <c r="H226" s="5"/>
      <c r="I226" s="5"/>
      <c r="J226" s="5"/>
    </row>
    <row r="227" spans="8:10" ht="12.75">
      <c r="H227" s="5"/>
      <c r="I227" s="5"/>
      <c r="J227" s="5"/>
    </row>
    <row r="228" spans="8:10" ht="12.75">
      <c r="H228" s="5"/>
      <c r="I228" s="5"/>
      <c r="J228" s="5"/>
    </row>
    <row r="229" spans="8:10" ht="12.75">
      <c r="H229" s="5"/>
      <c r="I229" s="5"/>
      <c r="J229" s="5"/>
    </row>
    <row r="230" spans="8:10" ht="12.75">
      <c r="H230" s="5"/>
      <c r="I230" s="5"/>
      <c r="J230" s="5"/>
    </row>
    <row r="231" spans="8:10" ht="12.75">
      <c r="H231" s="5"/>
      <c r="I231" s="5"/>
      <c r="J231" s="5"/>
    </row>
    <row r="232" spans="8:10" ht="12.75">
      <c r="H232" s="5"/>
      <c r="I232" s="5"/>
      <c r="J232" s="5"/>
    </row>
    <row r="233" spans="8:10" ht="12.75">
      <c r="H233" s="5"/>
      <c r="I233" s="5"/>
      <c r="J233" s="5"/>
    </row>
    <row r="234" spans="8:10" ht="12.75">
      <c r="H234" s="5"/>
      <c r="I234" s="5"/>
      <c r="J234" s="5"/>
    </row>
    <row r="235" spans="8:10" ht="12.75">
      <c r="H235" s="5"/>
      <c r="I235" s="5"/>
      <c r="J235" s="5"/>
    </row>
    <row r="236" spans="8:10" ht="12.75">
      <c r="H236" s="5"/>
      <c r="I236" s="5"/>
      <c r="J236" s="5"/>
    </row>
    <row r="237" spans="8:10" ht="12.75">
      <c r="H237" s="5"/>
      <c r="I237" s="5"/>
      <c r="J237" s="5"/>
    </row>
    <row r="238" spans="8:10" ht="12.75">
      <c r="H238" s="5"/>
      <c r="I238" s="5"/>
      <c r="J238" s="5"/>
    </row>
    <row r="239" spans="8:10" ht="12.75">
      <c r="H239" s="5"/>
      <c r="I239" s="5"/>
      <c r="J239" s="5"/>
    </row>
    <row r="240" spans="8:10" ht="12.75">
      <c r="H240" s="5"/>
      <c r="I240" s="5"/>
      <c r="J240" s="5"/>
    </row>
    <row r="241" spans="8:10" ht="12.75">
      <c r="H241" s="5"/>
      <c r="I241" s="5"/>
      <c r="J241" s="5"/>
    </row>
    <row r="242" spans="8:10" ht="12.75">
      <c r="H242" s="5"/>
      <c r="I242" s="5"/>
      <c r="J242" s="5"/>
    </row>
    <row r="243" spans="8:10" ht="12.75">
      <c r="H243" s="5"/>
      <c r="I243" s="5"/>
      <c r="J243" s="5"/>
    </row>
    <row r="244" spans="8:10" ht="12.75">
      <c r="H244" s="5"/>
      <c r="I244" s="5"/>
      <c r="J244" s="5"/>
    </row>
    <row r="245" spans="8:10" ht="12.75">
      <c r="H245" s="5"/>
      <c r="I245" s="5"/>
      <c r="J245" s="5"/>
    </row>
    <row r="246" spans="8:10" ht="12.75">
      <c r="H246" s="5"/>
      <c r="I246" s="5"/>
      <c r="J246" s="5"/>
    </row>
    <row r="247" spans="8:10" ht="12.75">
      <c r="H247" s="5"/>
      <c r="I247" s="5"/>
      <c r="J247" s="5"/>
    </row>
    <row r="248" spans="8:10" ht="12.75">
      <c r="H248" s="5"/>
      <c r="I248" s="5"/>
      <c r="J248" s="5"/>
    </row>
    <row r="249" spans="8:10" ht="12.75">
      <c r="H249" s="5"/>
      <c r="I249" s="5"/>
      <c r="J249" s="5"/>
    </row>
    <row r="250" spans="8:10" ht="12.75">
      <c r="H250" s="5"/>
      <c r="I250" s="5"/>
      <c r="J250" s="5"/>
    </row>
    <row r="251" spans="8:10" ht="12.75">
      <c r="H251" s="5"/>
      <c r="I251" s="5"/>
      <c r="J251" s="5"/>
    </row>
    <row r="252" spans="8:10" ht="12.75">
      <c r="H252" s="5"/>
      <c r="I252" s="5"/>
      <c r="J252" s="5"/>
    </row>
    <row r="253" spans="8:10" ht="12.75">
      <c r="H253" s="5"/>
      <c r="I253" s="5"/>
      <c r="J253" s="5"/>
    </row>
    <row r="254" spans="8:10" ht="12.75">
      <c r="H254" s="5"/>
      <c r="I254" s="5"/>
      <c r="J254" s="5"/>
    </row>
    <row r="255" spans="8:10" ht="12.75">
      <c r="H255" s="5"/>
      <c r="I255" s="5"/>
      <c r="J255" s="5"/>
    </row>
    <row r="256" spans="8:10" ht="12.75">
      <c r="H256" s="5"/>
      <c r="I256" s="5"/>
      <c r="J256" s="5"/>
    </row>
    <row r="257" spans="8:10" ht="12.75">
      <c r="H257" s="5"/>
      <c r="I257" s="5"/>
      <c r="J257" s="5"/>
    </row>
    <row r="258" spans="8:10" ht="12.75">
      <c r="H258" s="5"/>
      <c r="I258" s="5"/>
      <c r="J258" s="5"/>
    </row>
    <row r="259" spans="8:10" ht="12.75">
      <c r="H259" s="5"/>
      <c r="I259" s="5"/>
      <c r="J259" s="5"/>
    </row>
    <row r="260" spans="8:10" ht="12.75">
      <c r="H260" s="5"/>
      <c r="I260" s="5"/>
      <c r="J260" s="5"/>
    </row>
    <row r="261" spans="8:10" ht="12.75">
      <c r="H261" s="5"/>
      <c r="I261" s="5"/>
      <c r="J261" s="5"/>
    </row>
    <row r="262" spans="8:10" ht="12.75">
      <c r="H262" s="5"/>
      <c r="I262" s="5"/>
      <c r="J262" s="5"/>
    </row>
    <row r="263" spans="8:10" ht="12.75">
      <c r="H263" s="5"/>
      <c r="I263" s="5"/>
      <c r="J263" s="5"/>
    </row>
    <row r="264" spans="8:10" ht="12.75">
      <c r="H264" s="5"/>
      <c r="I264" s="5"/>
      <c r="J264" s="5"/>
    </row>
    <row r="265" spans="8:10" ht="12.75">
      <c r="H265" s="5"/>
      <c r="I265" s="5"/>
      <c r="J265" s="5"/>
    </row>
    <row r="266" spans="8:10" ht="12.75">
      <c r="H266" s="5"/>
      <c r="I266" s="5"/>
      <c r="J266" s="5"/>
    </row>
    <row r="267" spans="8:10" ht="12.75">
      <c r="H267" s="5"/>
      <c r="I267" s="5"/>
      <c r="J267" s="5"/>
    </row>
    <row r="268" spans="8:10" ht="12.75">
      <c r="H268" s="5"/>
      <c r="I268" s="5"/>
      <c r="J268" s="5"/>
    </row>
    <row r="269" spans="8:10" ht="12.75">
      <c r="H269" s="5"/>
      <c r="I269" s="5"/>
      <c r="J269" s="5"/>
    </row>
    <row r="270" spans="8:10" ht="12.75">
      <c r="H270" s="5"/>
      <c r="I270" s="5"/>
      <c r="J270" s="5"/>
    </row>
    <row r="271" spans="8:10" ht="12.75">
      <c r="H271" s="5"/>
      <c r="I271" s="5"/>
      <c r="J271" s="5"/>
    </row>
    <row r="272" spans="8:10" ht="12.75">
      <c r="H272" s="5"/>
      <c r="I272" s="5"/>
      <c r="J272" s="5"/>
    </row>
    <row r="273" spans="8:10" ht="12.75">
      <c r="H273" s="5"/>
      <c r="I273" s="5"/>
      <c r="J273" s="5"/>
    </row>
    <row r="274" spans="8:10" ht="12.75">
      <c r="H274" s="5"/>
      <c r="I274" s="5"/>
      <c r="J274" s="5"/>
    </row>
    <row r="275" spans="8:10" ht="12.75">
      <c r="H275" s="5"/>
      <c r="I275" s="5"/>
      <c r="J275" s="5"/>
    </row>
    <row r="276" spans="8:10" ht="12.75">
      <c r="H276" s="5"/>
      <c r="I276" s="5"/>
      <c r="J276" s="5"/>
    </row>
    <row r="277" spans="8:10" ht="12.75">
      <c r="H277" s="5"/>
      <c r="I277" s="5"/>
      <c r="J277" s="5"/>
    </row>
    <row r="278" spans="8:10" ht="12.75">
      <c r="H278" s="5"/>
      <c r="I278" s="5"/>
      <c r="J278" s="5"/>
    </row>
    <row r="279" spans="8:10" ht="12.75">
      <c r="H279" s="5"/>
      <c r="I279" s="5"/>
      <c r="J279" s="5"/>
    </row>
    <row r="280" spans="8:10" ht="12.75">
      <c r="H280" s="5"/>
      <c r="I280" s="5"/>
      <c r="J280" s="5"/>
    </row>
    <row r="281" spans="8:10" ht="12.75">
      <c r="H281" s="5"/>
      <c r="I281" s="5"/>
      <c r="J281" s="5"/>
    </row>
    <row r="282" spans="8:10" ht="12.75">
      <c r="H282" s="5"/>
      <c r="I282" s="5"/>
      <c r="J282" s="5"/>
    </row>
    <row r="283" spans="8:10" ht="12.75">
      <c r="H283" s="5"/>
      <c r="I283" s="5"/>
      <c r="J283" s="5"/>
    </row>
    <row r="284" spans="8:10" ht="12.75">
      <c r="H284" s="5"/>
      <c r="I284" s="5"/>
      <c r="J284" s="5"/>
    </row>
    <row r="285" spans="8:10" ht="12.75">
      <c r="H285" s="5"/>
      <c r="I285" s="5"/>
      <c r="J285" s="5"/>
    </row>
    <row r="286" spans="8:10" ht="12.75">
      <c r="H286" s="5"/>
      <c r="I286" s="5"/>
      <c r="J286" s="5"/>
    </row>
    <row r="287" spans="8:10" ht="12.75">
      <c r="H287" s="5"/>
      <c r="I287" s="5"/>
      <c r="J287" s="5"/>
    </row>
    <row r="288" spans="8:10" ht="12.75">
      <c r="H288" s="5"/>
      <c r="I288" s="5"/>
      <c r="J288" s="5"/>
    </row>
    <row r="289" spans="8:10" ht="12.75">
      <c r="H289" s="5"/>
      <c r="I289" s="5"/>
      <c r="J289" s="5"/>
    </row>
    <row r="290" spans="8:10" ht="12.75">
      <c r="H290" s="5"/>
      <c r="I290" s="5"/>
      <c r="J290" s="5"/>
    </row>
    <row r="291" spans="8:10" ht="12.75">
      <c r="H291" s="5"/>
      <c r="I291" s="5"/>
      <c r="J291" s="5"/>
    </row>
    <row r="292" spans="8:10" ht="12.75">
      <c r="H292" s="5"/>
      <c r="I292" s="5"/>
      <c r="J292" s="5"/>
    </row>
    <row r="293" spans="8:10" ht="12.75">
      <c r="H293" s="5"/>
      <c r="I293" s="5"/>
      <c r="J293" s="5"/>
    </row>
    <row r="294" spans="8:10" ht="12.75">
      <c r="H294" s="5"/>
      <c r="I294" s="5"/>
      <c r="J294" s="5"/>
    </row>
    <row r="295" spans="8:10" ht="12.75">
      <c r="H295" s="5"/>
      <c r="I295" s="5"/>
      <c r="J295" s="5"/>
    </row>
    <row r="296" spans="8:10" ht="12.75">
      <c r="H296" s="5"/>
      <c r="I296" s="5"/>
      <c r="J296" s="5"/>
    </row>
    <row r="297" spans="8:10" ht="12.75">
      <c r="H297" s="5"/>
      <c r="I297" s="5"/>
      <c r="J297" s="5"/>
    </row>
    <row r="298" spans="8:10" ht="12.75">
      <c r="H298" s="5"/>
      <c r="I298" s="5"/>
      <c r="J298" s="5"/>
    </row>
    <row r="299" spans="8:10" ht="12.75">
      <c r="H299" s="5"/>
      <c r="I299" s="5"/>
      <c r="J299" s="5"/>
    </row>
    <row r="300" spans="8:10" ht="12.75">
      <c r="H300" s="5"/>
      <c r="I300" s="5"/>
      <c r="J300" s="5"/>
    </row>
    <row r="301" spans="8:10" ht="12.75">
      <c r="H301" s="5"/>
      <c r="I301" s="5"/>
      <c r="J301" s="5"/>
    </row>
    <row r="302" spans="8:10" ht="12.75">
      <c r="H302" s="5"/>
      <c r="I302" s="5"/>
      <c r="J302" s="5"/>
    </row>
    <row r="303" spans="8:10" ht="12.75">
      <c r="H303" s="5"/>
      <c r="I303" s="5"/>
      <c r="J303" s="5"/>
    </row>
    <row r="304" spans="8:10" ht="12.75">
      <c r="H304" s="5"/>
      <c r="I304" s="5"/>
      <c r="J304" s="5"/>
    </row>
    <row r="305" spans="8:10" ht="12.75">
      <c r="H305" s="5"/>
      <c r="I305" s="5"/>
      <c r="J305" s="5"/>
    </row>
    <row r="306" spans="8:10" ht="12.75">
      <c r="H306" s="5"/>
      <c r="I306" s="5"/>
      <c r="J306" s="5"/>
    </row>
    <row r="307" spans="8:10" ht="12.75">
      <c r="H307" s="5"/>
      <c r="I307" s="5"/>
      <c r="J307" s="5"/>
    </row>
    <row r="308" spans="8:10" ht="12.75">
      <c r="H308" s="5"/>
      <c r="I308" s="5"/>
      <c r="J308" s="5"/>
    </row>
    <row r="309" spans="8:10" ht="12.75">
      <c r="H309" s="5"/>
      <c r="I309" s="5"/>
      <c r="J309" s="5"/>
    </row>
    <row r="310" spans="8:10" ht="12.75">
      <c r="H310" s="5"/>
      <c r="I310" s="5"/>
      <c r="J310" s="5"/>
    </row>
    <row r="311" spans="8:10" ht="12.75">
      <c r="H311" s="5"/>
      <c r="I311" s="5"/>
      <c r="J311" s="5"/>
    </row>
    <row r="312" spans="8:10" ht="12.75">
      <c r="H312" s="5"/>
      <c r="I312" s="5"/>
      <c r="J312" s="5"/>
    </row>
    <row r="313" spans="8:10" ht="12.75">
      <c r="H313" s="5"/>
      <c r="I313" s="5"/>
      <c r="J313" s="5"/>
    </row>
    <row r="314" spans="8:10" ht="12.75">
      <c r="H314" s="5"/>
      <c r="I314" s="5"/>
      <c r="J314" s="5"/>
    </row>
    <row r="315" spans="8:10" ht="12.75">
      <c r="H315" s="5"/>
      <c r="I315" s="5"/>
      <c r="J315" s="5"/>
    </row>
    <row r="316" spans="8:10" ht="12.75">
      <c r="H316" s="5"/>
      <c r="I316" s="5"/>
      <c r="J316" s="5"/>
    </row>
    <row r="317" spans="8:10" ht="12.75">
      <c r="H317" s="5"/>
      <c r="I317" s="5"/>
      <c r="J317" s="5"/>
    </row>
    <row r="318" spans="8:10" ht="12.75">
      <c r="H318" s="5"/>
      <c r="I318" s="5"/>
      <c r="J318" s="5"/>
    </row>
    <row r="319" spans="8:10" ht="12.75">
      <c r="H319" s="5"/>
      <c r="I319" s="5"/>
      <c r="J319" s="5"/>
    </row>
    <row r="320" spans="8:10" ht="12.75">
      <c r="H320" s="5"/>
      <c r="I320" s="5"/>
      <c r="J320" s="5"/>
    </row>
    <row r="321" spans="8:10" ht="12.75">
      <c r="H321" s="5"/>
      <c r="I321" s="5"/>
      <c r="J321" s="5"/>
    </row>
    <row r="322" spans="8:10" ht="12.75">
      <c r="H322" s="5"/>
      <c r="I322" s="5"/>
      <c r="J322" s="5"/>
    </row>
    <row r="323" spans="8:10" ht="12.75">
      <c r="H323" s="5"/>
      <c r="I323" s="5"/>
      <c r="J323" s="5"/>
    </row>
    <row r="324" spans="8:10" ht="12.75">
      <c r="H324" s="5"/>
      <c r="I324" s="5"/>
      <c r="J324" s="5"/>
    </row>
    <row r="325" spans="8:10" ht="12.75">
      <c r="H325" s="5"/>
      <c r="I325" s="5"/>
      <c r="J325" s="5"/>
    </row>
    <row r="326" spans="8:10" ht="12.75">
      <c r="H326" s="5"/>
      <c r="I326" s="5"/>
      <c r="J326" s="5"/>
    </row>
    <row r="327" spans="8:10" ht="12.75">
      <c r="H327" s="5"/>
      <c r="I327" s="5"/>
      <c r="J327" s="5"/>
    </row>
    <row r="328" spans="8:10" ht="12.75">
      <c r="H328" s="5"/>
      <c r="I328" s="5"/>
      <c r="J328" s="5"/>
    </row>
    <row r="329" spans="8:10" ht="12.75">
      <c r="H329" s="5"/>
      <c r="I329" s="5"/>
      <c r="J329" s="5"/>
    </row>
    <row r="330" spans="8:10" ht="12.75">
      <c r="H330" s="5"/>
      <c r="I330" s="5"/>
      <c r="J330" s="5"/>
    </row>
    <row r="331" spans="8:10" ht="12.75">
      <c r="H331" s="5"/>
      <c r="I331" s="5"/>
      <c r="J331" s="5"/>
    </row>
    <row r="332" spans="8:10" ht="12.75">
      <c r="H332" s="5"/>
      <c r="I332" s="5"/>
      <c r="J332" s="5"/>
    </row>
    <row r="333" spans="8:10" ht="12.75">
      <c r="H333" s="5"/>
      <c r="I333" s="5"/>
      <c r="J333" s="5"/>
    </row>
    <row r="334" spans="8:10" ht="12.75">
      <c r="H334" s="5"/>
      <c r="I334" s="5"/>
      <c r="J334" s="5"/>
    </row>
    <row r="335" spans="8:10" ht="12.75">
      <c r="H335" s="5"/>
      <c r="I335" s="5"/>
      <c r="J335" s="5"/>
    </row>
    <row r="336" spans="8:10" ht="12.75">
      <c r="H336" s="5"/>
      <c r="I336" s="5"/>
      <c r="J336" s="5"/>
    </row>
    <row r="337" spans="8:10" ht="12.75">
      <c r="H337" s="5"/>
      <c r="I337" s="5"/>
      <c r="J337" s="5"/>
    </row>
    <row r="338" spans="8:10" ht="12.75">
      <c r="H338" s="5"/>
      <c r="I338" s="5"/>
      <c r="J338" s="5"/>
    </row>
    <row r="339" spans="8:10" ht="12.75">
      <c r="H339" s="5"/>
      <c r="I339" s="5"/>
      <c r="J339" s="5"/>
    </row>
    <row r="340" spans="8:10" ht="12.75">
      <c r="H340" s="5"/>
      <c r="I340" s="5"/>
      <c r="J340" s="5"/>
    </row>
    <row r="341" spans="8:10" ht="12.75">
      <c r="H341" s="5"/>
      <c r="I341" s="5"/>
      <c r="J341" s="5"/>
    </row>
    <row r="342" spans="8:10" ht="12.75">
      <c r="H342" s="5"/>
      <c r="I342" s="5"/>
      <c r="J342" s="5"/>
    </row>
    <row r="343" spans="8:10" ht="12.75">
      <c r="H343" s="5"/>
      <c r="I343" s="5"/>
      <c r="J343" s="5"/>
    </row>
    <row r="344" spans="8:10" ht="12.75">
      <c r="H344" s="5"/>
      <c r="I344" s="5"/>
      <c r="J344" s="5"/>
    </row>
    <row r="345" spans="8:10" ht="12.75">
      <c r="H345" s="5"/>
      <c r="I345" s="5"/>
      <c r="J345" s="5"/>
    </row>
    <row r="346" spans="8:10" ht="12.75">
      <c r="H346" s="5"/>
      <c r="I346" s="5"/>
      <c r="J346" s="5"/>
    </row>
    <row r="347" spans="8:10" ht="12.75">
      <c r="H347" s="5"/>
      <c r="I347" s="5"/>
      <c r="J347" s="5"/>
    </row>
    <row r="348" spans="8:10" ht="12.75">
      <c r="H348" s="5"/>
      <c r="I348" s="5"/>
      <c r="J348" s="5"/>
    </row>
    <row r="349" spans="8:10" ht="12.75">
      <c r="H349" s="5"/>
      <c r="I349" s="5"/>
      <c r="J349" s="5"/>
    </row>
    <row r="350" spans="8:10" ht="12.75">
      <c r="H350" s="5"/>
      <c r="I350" s="5"/>
      <c r="J350" s="5"/>
    </row>
    <row r="351" spans="8:10" ht="12.75">
      <c r="H351" s="5"/>
      <c r="I351" s="5"/>
      <c r="J351" s="5"/>
    </row>
    <row r="352" spans="8:10" ht="12.75">
      <c r="H352" s="5"/>
      <c r="I352" s="5"/>
      <c r="J352" s="5"/>
    </row>
    <row r="353" spans="8:10" ht="12.75">
      <c r="H353" s="5"/>
      <c r="I353" s="5"/>
      <c r="J353" s="5"/>
    </row>
    <row r="354" spans="8:10" ht="12.75">
      <c r="H354" s="5"/>
      <c r="I354" s="5"/>
      <c r="J354" s="5"/>
    </row>
    <row r="355" spans="8:10" ht="12.75">
      <c r="H355" s="5"/>
      <c r="I355" s="5"/>
      <c r="J355" s="5"/>
    </row>
    <row r="356" spans="8:10" ht="12.75">
      <c r="H356" s="5"/>
      <c r="I356" s="5"/>
      <c r="J356" s="5"/>
    </row>
    <row r="357" spans="8:10" ht="12.75">
      <c r="H357" s="5"/>
      <c r="I357" s="5"/>
      <c r="J357" s="5"/>
    </row>
    <row r="358" spans="8:10" ht="12.75">
      <c r="H358" s="5"/>
      <c r="I358" s="5"/>
      <c r="J358" s="5"/>
    </row>
    <row r="359" spans="8:10" ht="12.75">
      <c r="H359" s="5"/>
      <c r="I359" s="5"/>
      <c r="J359" s="5"/>
    </row>
    <row r="360" spans="8:10" ht="12.75">
      <c r="H360" s="5"/>
      <c r="I360" s="5"/>
      <c r="J360" s="5"/>
    </row>
    <row r="361" spans="8:10" ht="12.75">
      <c r="H361" s="5"/>
      <c r="I361" s="5"/>
      <c r="J361" s="5"/>
    </row>
    <row r="362" spans="8:10" ht="12.75">
      <c r="H362" s="5"/>
      <c r="I362" s="5"/>
      <c r="J362" s="5"/>
    </row>
    <row r="363" spans="8:10" ht="12.75">
      <c r="H363" s="5"/>
      <c r="I363" s="5"/>
      <c r="J363" s="5"/>
    </row>
    <row r="364" spans="8:10" ht="12.75">
      <c r="H364" s="5"/>
      <c r="I364" s="5"/>
      <c r="J364" s="5"/>
    </row>
    <row r="365" spans="8:10" ht="12.75">
      <c r="H365" s="5"/>
      <c r="I365" s="5"/>
      <c r="J365" s="5"/>
    </row>
    <row r="366" spans="8:10" ht="12.75">
      <c r="H366" s="5"/>
      <c r="I366" s="5"/>
      <c r="J366" s="5"/>
    </row>
    <row r="367" spans="8:10" ht="12.75">
      <c r="H367" s="5"/>
      <c r="I367" s="5"/>
      <c r="J367" s="5"/>
    </row>
    <row r="368" spans="8:10" ht="12.75">
      <c r="H368" s="5"/>
      <c r="I368" s="5"/>
      <c r="J368" s="5"/>
    </row>
    <row r="369" spans="8:10" ht="12.75">
      <c r="H369" s="5"/>
      <c r="I369" s="5"/>
      <c r="J369" s="5"/>
    </row>
    <row r="370" spans="8:10" ht="12.75">
      <c r="H370" s="5"/>
      <c r="I370" s="5"/>
      <c r="J370" s="5"/>
    </row>
    <row r="371" spans="8:10" ht="12.75">
      <c r="H371" s="5"/>
      <c r="I371" s="5"/>
      <c r="J371" s="5"/>
    </row>
    <row r="372" spans="8:10" ht="12.75">
      <c r="H372" s="5"/>
      <c r="I372" s="5"/>
      <c r="J372" s="5"/>
    </row>
    <row r="373" spans="8:10" ht="12.75">
      <c r="H373" s="5"/>
      <c r="I373" s="5"/>
      <c r="J373" s="5"/>
    </row>
    <row r="374" spans="8:10" ht="12.75">
      <c r="H374" s="5"/>
      <c r="I374" s="5"/>
      <c r="J374" s="5"/>
    </row>
    <row r="375" spans="8:10" ht="12.75">
      <c r="H375" s="5"/>
      <c r="I375" s="5"/>
      <c r="J375" s="5"/>
    </row>
    <row r="376" spans="8:10" ht="12.75">
      <c r="H376" s="5"/>
      <c r="I376" s="5"/>
      <c r="J376" s="5"/>
    </row>
    <row r="377" spans="8:10" ht="12.75">
      <c r="H377" s="5"/>
      <c r="I377" s="5"/>
      <c r="J377" s="5"/>
    </row>
    <row r="378" spans="8:10" ht="12.75">
      <c r="H378" s="5"/>
      <c r="I378" s="5"/>
      <c r="J378" s="5"/>
    </row>
    <row r="379" spans="8:10" ht="12.75">
      <c r="H379" s="5"/>
      <c r="I379" s="5"/>
      <c r="J379" s="5"/>
    </row>
    <row r="380" spans="8:10" ht="12.75">
      <c r="H380" s="5"/>
      <c r="I380" s="5"/>
      <c r="J380" s="5"/>
    </row>
    <row r="381" spans="8:10" ht="12.75">
      <c r="H381" s="5"/>
      <c r="I381" s="5"/>
      <c r="J381" s="5"/>
    </row>
    <row r="382" spans="8:10" ht="12.75">
      <c r="H382" s="5"/>
      <c r="I382" s="5"/>
      <c r="J382" s="5"/>
    </row>
    <row r="383" spans="8:10" ht="12.75">
      <c r="H383" s="5"/>
      <c r="I383" s="5"/>
      <c r="J383" s="5"/>
    </row>
    <row r="384" spans="8:10" ht="12.75">
      <c r="H384" s="5"/>
      <c r="I384" s="5"/>
      <c r="J384" s="5"/>
    </row>
    <row r="385" spans="8:10" ht="12.75">
      <c r="H385" s="5"/>
      <c r="I385" s="5"/>
      <c r="J385" s="5"/>
    </row>
    <row r="386" spans="8:10" ht="12.75">
      <c r="H386" s="5"/>
      <c r="I386" s="5"/>
      <c r="J386" s="5"/>
    </row>
    <row r="387" spans="8:10" ht="12.75">
      <c r="H387" s="5"/>
      <c r="I387" s="5"/>
      <c r="J387" s="5"/>
    </row>
    <row r="388" spans="8:10" ht="12.75">
      <c r="H388" s="5"/>
      <c r="I388" s="5"/>
      <c r="J388" s="5"/>
    </row>
    <row r="389" spans="8:10" ht="12.75">
      <c r="H389" s="5"/>
      <c r="I389" s="5"/>
      <c r="J389" s="5"/>
    </row>
    <row r="390" spans="8:10" ht="12.75">
      <c r="H390" s="5"/>
      <c r="I390" s="5"/>
      <c r="J390" s="5"/>
    </row>
    <row r="391" spans="8:10" ht="12.75">
      <c r="H391" s="5"/>
      <c r="I391" s="5"/>
      <c r="J391" s="5"/>
    </row>
    <row r="392" spans="8:10" ht="12.75">
      <c r="H392" s="5"/>
      <c r="I392" s="5"/>
      <c r="J392" s="5"/>
    </row>
    <row r="393" spans="8:10" ht="12.75">
      <c r="H393" s="5"/>
      <c r="I393" s="5"/>
      <c r="J393" s="5"/>
    </row>
    <row r="394" spans="8:10" ht="12.75">
      <c r="H394" s="5"/>
      <c r="I394" s="5"/>
      <c r="J394" s="5"/>
    </row>
    <row r="395" spans="8:10" ht="12.75">
      <c r="H395" s="5"/>
      <c r="I395" s="5"/>
      <c r="J395" s="5"/>
    </row>
    <row r="396" spans="8:10" ht="12.75">
      <c r="H396" s="5"/>
      <c r="I396" s="5"/>
      <c r="J396" s="5"/>
    </row>
    <row r="397" spans="8:10" ht="12.75">
      <c r="H397" s="5"/>
      <c r="I397" s="5"/>
      <c r="J397" s="5"/>
    </row>
    <row r="398" spans="8:10" ht="12.75">
      <c r="H398" s="5"/>
      <c r="I398" s="5"/>
      <c r="J398" s="5"/>
    </row>
    <row r="399" spans="8:10" ht="12.75">
      <c r="H399" s="5"/>
      <c r="I399" s="5"/>
      <c r="J399" s="5"/>
    </row>
    <row r="400" spans="8:10" ht="12.75">
      <c r="H400" s="5"/>
      <c r="I400" s="5"/>
      <c r="J400" s="5"/>
    </row>
    <row r="401" spans="8:10" ht="12.75">
      <c r="H401" s="5"/>
      <c r="I401" s="5"/>
      <c r="J401" s="5"/>
    </row>
    <row r="402" spans="8:10" ht="12.75">
      <c r="H402" s="5"/>
      <c r="I402" s="5"/>
      <c r="J402" s="5"/>
    </row>
    <row r="403" spans="8:10" ht="12.75">
      <c r="H403" s="5"/>
      <c r="I403" s="5"/>
      <c r="J403" s="5"/>
    </row>
    <row r="404" spans="8:10" ht="12.75">
      <c r="H404" s="5"/>
      <c r="I404" s="5"/>
      <c r="J404" s="5"/>
    </row>
    <row r="405" spans="8:10" ht="12.75">
      <c r="H405" s="5"/>
      <c r="I405" s="5"/>
      <c r="J405" s="5"/>
    </row>
    <row r="406" spans="8:10" ht="12.75">
      <c r="H406" s="5"/>
      <c r="I406" s="5"/>
      <c r="J406" s="5"/>
    </row>
    <row r="407" spans="8:10" ht="12.75">
      <c r="H407" s="5"/>
      <c r="I407" s="5"/>
      <c r="J407" s="5"/>
    </row>
    <row r="408" spans="8:10" ht="12.75">
      <c r="H408" s="5"/>
      <c r="I408" s="5"/>
      <c r="J408" s="5"/>
    </row>
    <row r="409" spans="8:10" ht="12.75">
      <c r="H409" s="5"/>
      <c r="I409" s="5"/>
      <c r="J409" s="5"/>
    </row>
    <row r="410" spans="8:10" ht="12.75">
      <c r="H410" s="5"/>
      <c r="I410" s="5"/>
      <c r="J410" s="5"/>
    </row>
    <row r="411" spans="8:10" ht="12.75">
      <c r="H411" s="5"/>
      <c r="I411" s="5"/>
      <c r="J411" s="5"/>
    </row>
    <row r="412" spans="8:10" ht="12.75">
      <c r="H412" s="5"/>
      <c r="I412" s="5"/>
      <c r="J412" s="5"/>
    </row>
    <row r="413" spans="8:10" ht="12.75">
      <c r="H413" s="5"/>
      <c r="I413" s="5"/>
      <c r="J413" s="5"/>
    </row>
    <row r="414" spans="8:10" ht="12.75">
      <c r="H414" s="5"/>
      <c r="I414" s="5"/>
      <c r="J414" s="5"/>
    </row>
    <row r="415" spans="8:10" ht="12.75">
      <c r="H415" s="5"/>
      <c r="I415" s="5"/>
      <c r="J415" s="5"/>
    </row>
    <row r="416" spans="8:10" ht="12.75">
      <c r="H416" s="5"/>
      <c r="I416" s="5"/>
      <c r="J416" s="5"/>
    </row>
    <row r="417" spans="8:10" ht="12.75">
      <c r="H417" s="5"/>
      <c r="I417" s="5"/>
      <c r="J417" s="5"/>
    </row>
    <row r="418" spans="8:10" ht="12.75">
      <c r="H418" s="5"/>
      <c r="I418" s="5"/>
      <c r="J418" s="5"/>
    </row>
    <row r="419" spans="8:10" ht="12.75">
      <c r="H419" s="5"/>
      <c r="I419" s="5"/>
      <c r="J419" s="5"/>
    </row>
    <row r="420" spans="8:10" ht="12.75">
      <c r="H420" s="5"/>
      <c r="I420" s="5"/>
      <c r="J420" s="5"/>
    </row>
    <row r="421" spans="8:10" ht="12.75">
      <c r="H421" s="5"/>
      <c r="I421" s="5"/>
      <c r="J421" s="5"/>
    </row>
    <row r="422" spans="8:10" ht="12.75">
      <c r="H422" s="5"/>
      <c r="I422" s="5"/>
      <c r="J422" s="5"/>
    </row>
    <row r="423" spans="8:10" ht="12.75">
      <c r="H423" s="5"/>
      <c r="I423" s="5"/>
      <c r="J423" s="5"/>
    </row>
    <row r="424" spans="8:10" ht="12.75">
      <c r="H424" s="5"/>
      <c r="I424" s="5"/>
      <c r="J424" s="5"/>
    </row>
    <row r="425" spans="8:10" ht="12.75">
      <c r="H425" s="5"/>
      <c r="I425" s="5"/>
      <c r="J425" s="5"/>
    </row>
    <row r="426" spans="8:10" ht="12.75">
      <c r="H426" s="5"/>
      <c r="I426" s="5"/>
      <c r="J426" s="5"/>
    </row>
    <row r="427" spans="8:10" ht="12.75">
      <c r="H427" s="5"/>
      <c r="I427" s="5"/>
      <c r="J427" s="5"/>
    </row>
    <row r="428" spans="8:10" ht="12.75">
      <c r="H428" s="5"/>
      <c r="I428" s="5"/>
      <c r="J428" s="5"/>
    </row>
    <row r="429" spans="8:10" ht="12.75">
      <c r="H429" s="5"/>
      <c r="I429" s="5"/>
      <c r="J429" s="5"/>
    </row>
    <row r="430" spans="8:10" ht="12.75">
      <c r="H430" s="5"/>
      <c r="I430" s="5"/>
      <c r="J430" s="5"/>
    </row>
    <row r="431" spans="8:10" ht="12.75">
      <c r="H431" s="5"/>
      <c r="I431" s="5"/>
      <c r="J431" s="5"/>
    </row>
    <row r="432" spans="8:10" ht="12.75">
      <c r="H432" s="5"/>
      <c r="I432" s="5"/>
      <c r="J432" s="5"/>
    </row>
    <row r="433" spans="8:10" ht="12.75">
      <c r="H433" s="5"/>
      <c r="I433" s="5"/>
      <c r="J433" s="5"/>
    </row>
    <row r="434" spans="8:10" ht="12.75">
      <c r="H434" s="5"/>
      <c r="I434" s="5"/>
      <c r="J434" s="5"/>
    </row>
    <row r="435" spans="8:10" ht="12.75">
      <c r="H435" s="5"/>
      <c r="I435" s="5"/>
      <c r="J435" s="5"/>
    </row>
    <row r="436" spans="8:10" ht="12.75">
      <c r="H436" s="5"/>
      <c r="I436" s="5"/>
      <c r="J436" s="5"/>
    </row>
    <row r="437" spans="8:10" ht="12.75">
      <c r="H437" s="5"/>
      <c r="I437" s="5"/>
      <c r="J437" s="5"/>
    </row>
    <row r="438" spans="8:10" ht="12.75">
      <c r="H438" s="5"/>
      <c r="I438" s="5"/>
      <c r="J438" s="5"/>
    </row>
    <row r="439" spans="8:10" ht="12.75">
      <c r="H439" s="5"/>
      <c r="I439" s="5"/>
      <c r="J439" s="5"/>
    </row>
    <row r="440" spans="8:10" ht="12.75">
      <c r="H440" s="5"/>
      <c r="I440" s="5"/>
      <c r="J440" s="5"/>
    </row>
    <row r="441" spans="8:10" ht="12.75">
      <c r="H441" s="5"/>
      <c r="I441" s="5"/>
      <c r="J441" s="5"/>
    </row>
    <row r="442" spans="8:10" ht="12.75">
      <c r="H442" s="5"/>
      <c r="I442" s="5"/>
      <c r="J442" s="5"/>
    </row>
    <row r="443" spans="8:10" ht="12.75">
      <c r="H443" s="5"/>
      <c r="I443" s="5"/>
      <c r="J443" s="5"/>
    </row>
    <row r="444" spans="8:10" ht="12.75">
      <c r="H444" s="5"/>
      <c r="I444" s="5"/>
      <c r="J444" s="5"/>
    </row>
    <row r="445" spans="8:10" ht="12.75">
      <c r="H445" s="5"/>
      <c r="I445" s="5"/>
      <c r="J445" s="5"/>
    </row>
    <row r="446" spans="8:10" ht="12.75">
      <c r="H446" s="5"/>
      <c r="I446" s="5"/>
      <c r="J446" s="5"/>
    </row>
    <row r="447" spans="8:10" ht="12.75">
      <c r="H447" s="5"/>
      <c r="I447" s="5"/>
      <c r="J447" s="5"/>
    </row>
    <row r="448" spans="8:10" ht="12.75">
      <c r="H448" s="5"/>
      <c r="I448" s="5"/>
      <c r="J448" s="5"/>
    </row>
    <row r="449" spans="8:10" ht="12.75">
      <c r="H449" s="5"/>
      <c r="I449" s="5"/>
      <c r="J449" s="5"/>
    </row>
    <row r="450" spans="8:10" ht="12.75">
      <c r="H450" s="5"/>
      <c r="I450" s="5"/>
      <c r="J450" s="5"/>
    </row>
    <row r="451" spans="8:10" ht="12.75">
      <c r="H451" s="5"/>
      <c r="I451" s="5"/>
      <c r="J451" s="5"/>
    </row>
    <row r="452" spans="8:10" ht="12.75">
      <c r="H452" s="5"/>
      <c r="I452" s="5"/>
      <c r="J452" s="5"/>
    </row>
    <row r="453" spans="8:10" ht="12.75">
      <c r="H453" s="5"/>
      <c r="I453" s="5"/>
      <c r="J453" s="5"/>
    </row>
    <row r="454" spans="8:10" ht="12.75">
      <c r="H454" s="5"/>
      <c r="I454" s="5"/>
      <c r="J454" s="5"/>
    </row>
    <row r="455" spans="8:10" ht="12.75">
      <c r="H455" s="5"/>
      <c r="I455" s="5"/>
      <c r="J455" s="5"/>
    </row>
    <row r="456" spans="8:10" ht="12.75">
      <c r="H456" s="5"/>
      <c r="I456" s="5"/>
      <c r="J456" s="5"/>
    </row>
    <row r="457" spans="8:10" ht="12.75">
      <c r="H457" s="5"/>
      <c r="I457" s="5"/>
      <c r="J457" s="5"/>
    </row>
    <row r="458" spans="8:10" ht="12.75">
      <c r="H458" s="5"/>
      <c r="I458" s="5"/>
      <c r="J458" s="5"/>
    </row>
    <row r="459" spans="8:10" ht="12.75">
      <c r="H459" s="5"/>
      <c r="I459" s="5"/>
      <c r="J459" s="5"/>
    </row>
    <row r="460" spans="8:10" ht="12.75">
      <c r="H460" s="5"/>
      <c r="I460" s="5"/>
      <c r="J460" s="5"/>
    </row>
    <row r="461" spans="8:10" ht="12.75">
      <c r="H461" s="5"/>
      <c r="I461" s="5"/>
      <c r="J461" s="5"/>
    </row>
    <row r="462" spans="8:10" ht="12.75">
      <c r="H462" s="5"/>
      <c r="I462" s="5"/>
      <c r="J462" s="5"/>
    </row>
    <row r="463" spans="8:10" ht="12.75">
      <c r="H463" s="5"/>
      <c r="I463" s="5"/>
      <c r="J463" s="5"/>
    </row>
    <row r="464" spans="8:10" ht="12.75">
      <c r="H464" s="5"/>
      <c r="I464" s="5"/>
      <c r="J464" s="5"/>
    </row>
    <row r="465" spans="8:10" ht="12.75">
      <c r="H465" s="5"/>
      <c r="I465" s="5"/>
      <c r="J465" s="5"/>
    </row>
  </sheetData>
  <sheetProtection/>
  <mergeCells count="1">
    <mergeCell ref="A7:G7"/>
  </mergeCells>
  <printOptions/>
  <pageMargins left="0.629921259842519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 Анатольевна</cp:lastModifiedBy>
  <cp:lastPrinted>2014-12-21T18:05:42Z</cp:lastPrinted>
  <dcterms:created xsi:type="dcterms:W3CDTF">1996-10-08T23:32:33Z</dcterms:created>
  <dcterms:modified xsi:type="dcterms:W3CDTF">2014-12-23T07:41:59Z</dcterms:modified>
  <cp:category/>
  <cp:version/>
  <cp:contentType/>
  <cp:contentStatus/>
</cp:coreProperties>
</file>