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470" windowWidth="9720" windowHeight="7320" tabRatio="605" firstSheet="1" activeTab="8"/>
  </bookViews>
  <sheets>
    <sheet name="КБК2012г" sheetId="1" r:id="rId1"/>
    <sheet name="1 пр" sheetId="2" r:id="rId2"/>
    <sheet name="2 пр" sheetId="3" r:id="rId3"/>
    <sheet name="3 пр" sheetId="4" r:id="rId4"/>
    <sheet name="4 пр" sheetId="5" r:id="rId5"/>
    <sheet name="5 пр" sheetId="6" r:id="rId6"/>
    <sheet name="6 пр" sheetId="7" r:id="rId7"/>
    <sheet name="7 пр" sheetId="8" r:id="rId8"/>
    <sheet name="бюджетная роспись" sheetId="9" r:id="rId9"/>
    <sheet name="поясн зап" sheetId="10" r:id="rId10"/>
    <sheet name="админ доходов" sheetId="11" r:id="rId11"/>
  </sheets>
  <definedNames>
    <definedName name="_xlnm.Print_Area" localSheetId="1">'1 пр'!$A$1:$D$101</definedName>
  </definedNames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L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<sst xmlns="http://schemas.openxmlformats.org/spreadsheetml/2006/main" count="1695" uniqueCount="877">
  <si>
    <t>Доходы от реализации имущества,  находящегося  в оперативном управлении учреждений, находящихся в ведении органов управления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</si>
  <si>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 имущества,  находящегося 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</si>
  <si>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</si>
  <si>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  от    продажи    земельных    участков, государственная собственность которых не разграничена и которые расположены в границах поселений</t>
  </si>
  <si>
    <t>Доходы   от    продажи    земельных    участков, находящихся в собственности поселений(за исключением земельных участков бюджетных и автономных учреждений)</t>
  </si>
  <si>
    <t>Денежные взыскания (штрафы) за правонарушения  в области дорожного движения</t>
  </si>
  <si>
    <t>Денежные взыскания (штрафы) за нарушение  правил перевозки крупногабаритных и тяжеловесных грузов по автомобильным дорогам общего пользования местного значения поселений</t>
  </si>
  <si>
    <t>Невыясненные поступления, зачисляемые  в бюджеты поселений</t>
  </si>
  <si>
    <t>Прочие  неналоговые доходы бюджетов поселений</t>
  </si>
  <si>
    <t>Прочие мероприятия по благоустройству сельских поселений</t>
  </si>
  <si>
    <t>Контрольно-счетный орган</t>
  </si>
  <si>
    <t xml:space="preserve">219 05000 10 0000 151 </t>
  </si>
  <si>
    <t>Кредиты коммерческих организаций</t>
  </si>
  <si>
    <t>привлечение</t>
  </si>
  <si>
    <t>погашение</t>
  </si>
  <si>
    <t>Код раздела</t>
  </si>
  <si>
    <t>Код подраздела</t>
  </si>
  <si>
    <t>Код целевой статьи расходов</t>
  </si>
  <si>
    <t>Код вида расходов</t>
  </si>
  <si>
    <t>ВСЕГО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</si>
  <si>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</si>
  <si>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</si>
  <si>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</si>
  <si>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</si>
  <si>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</si>
  <si>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</si>
  <si>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</si>
  <si>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</si>
  <si>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002 04 00</t>
  </si>
  <si>
    <t>013</t>
  </si>
  <si>
    <t>0106</t>
  </si>
  <si>
    <t>ОЦП "Реформирование бюджетного процесса"</t>
  </si>
  <si>
    <t>522 98 09</t>
  </si>
  <si>
    <t xml:space="preserve">  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</si>
  <si>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</si>
  <si>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</si>
  <si>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</si>
  <si>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</si>
  <si>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Реализация функций органов местного самоуправления, связанных с общегосударственным управлением</t>
  </si>
  <si>
    <t>092 99 00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</si>
  <si>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</si>
  <si>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</si>
  <si>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</si>
  <si>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</si>
  <si>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</si>
  <si>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04</t>
  </si>
  <si>
    <t>Общеэкономические вопросы</t>
  </si>
  <si>
    <t>0401</t>
  </si>
  <si>
    <t>0405</t>
  </si>
  <si>
    <t>Другие вопросы в области национальной экономики</t>
  </si>
  <si>
    <t>0412</t>
  </si>
  <si>
    <t>338 00 00</t>
  </si>
  <si>
    <t>05</t>
  </si>
  <si>
    <t>0503</t>
  </si>
  <si>
    <t>910</t>
  </si>
  <si>
    <t>Культура, кинематография и средства массовой информации</t>
  </si>
  <si>
    <t>08</t>
  </si>
  <si>
    <t>0801</t>
  </si>
  <si>
    <t>Дворцы и дома культуры, другие учреждения культур и средств массовой информации</t>
  </si>
  <si>
    <t>440 00 00</t>
  </si>
  <si>
    <t>440 99 00</t>
  </si>
  <si>
    <t>Физическая культура и спорт</t>
  </si>
  <si>
    <t>Социальные выплаты</t>
  </si>
  <si>
    <t>1003</t>
  </si>
  <si>
    <t>ЖКХ</t>
  </si>
  <si>
    <t>Программа внутренних муниципальных заимствований муниципального образования «Евпраксинский сельсовет»» на 2014 год</t>
  </si>
  <si>
    <t>Мероприятия в области социальной политики</t>
  </si>
  <si>
    <t>11</t>
  </si>
  <si>
    <t>Обеспечение мероприятий по капитальному ремонту многоквартирных домов за счет средств бюджетов</t>
  </si>
  <si>
    <t>098 02 01</t>
  </si>
  <si>
    <t>Иные субсидии</t>
  </si>
  <si>
    <t>018</t>
  </si>
  <si>
    <t>Руководство и управление в сфере установленных функций</t>
  </si>
  <si>
    <t>001 00 00</t>
  </si>
  <si>
    <t xml:space="preserve">000 108 07175 01 0000 110 </t>
  </si>
  <si>
    <t>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опасных,тяжеловесных и (или) крупногабаритных грузов, зачисляемая в бюджеты поселений</t>
  </si>
  <si>
    <t>Осуществление первичного воинского учета на территориях, где отсутствуют военные комиссариаты</t>
  </si>
  <si>
    <t>001 36 00</t>
  </si>
  <si>
    <t>0111</t>
  </si>
  <si>
    <t>0113</t>
  </si>
  <si>
    <t>02</t>
  </si>
  <si>
    <t>Мобилизационная и вневойсковая подготовка</t>
  </si>
  <si>
    <t>0203</t>
  </si>
  <si>
    <t>Реализация функций органов местного самоуправления, связанных с проведением оплачиваемых общественных работ</t>
  </si>
  <si>
    <t>510 10 00</t>
  </si>
  <si>
    <t>0501</t>
  </si>
  <si>
    <t>14</t>
  </si>
  <si>
    <t xml:space="preserve">Физическая культура </t>
  </si>
  <si>
    <t>1101</t>
  </si>
  <si>
    <t>1001</t>
  </si>
  <si>
    <t>218 01 00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</si>
  <si>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</si>
  <si>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0310</t>
  </si>
  <si>
    <t>247 99 00</t>
  </si>
  <si>
    <t>0502</t>
  </si>
  <si>
    <t>Коммунальное хозяйство</t>
  </si>
  <si>
    <t>351 05 00</t>
  </si>
  <si>
    <t>Благоустройство</t>
  </si>
  <si>
    <t>600 01 00</t>
  </si>
  <si>
    <t>600 02 00</t>
  </si>
  <si>
    <t>600 04 00</t>
  </si>
  <si>
    <t>1000</t>
  </si>
  <si>
    <t>Физкультурно-оздоровительная работа</t>
  </si>
  <si>
    <t>512 00 00</t>
  </si>
  <si>
    <t xml:space="preserve">512 00 00 </t>
  </si>
  <si>
    <t>247 10 00</t>
  </si>
  <si>
    <t>Противопожарные мероприятия</t>
  </si>
  <si>
    <t>Вид доходов и вид источников внутреннего финансирования дефицита бюджета</t>
  </si>
  <si>
    <t xml:space="preserve">Код главного администратора доходов и источников внутреннего финансирования дефицита бюджета  </t>
  </si>
  <si>
    <t>Наименование кодов доходов бюджета и источников внутреннего финансирования  дефицита бюджета</t>
  </si>
  <si>
    <t>II</t>
  </si>
  <si>
    <t>Проект в 1 чтении</t>
  </si>
  <si>
    <t>Субвенции бюджетам поселений для осуществления полномочий по составлению протоколов</t>
  </si>
  <si>
    <t xml:space="preserve"> 000 2 02 03999 10 0000 151</t>
  </si>
  <si>
    <t xml:space="preserve">Прочие межбюджетные трансферты </t>
  </si>
  <si>
    <t xml:space="preserve"> 000 1 05 01010 00 0000 110</t>
  </si>
  <si>
    <t xml:space="preserve"> 000 1 05 01012 01 0000 110</t>
  </si>
  <si>
    <t xml:space="preserve"> 000 1 05 01020 00 0000 110</t>
  </si>
  <si>
    <t xml:space="preserve"> 000 1 05 01021 01 0000 110</t>
  </si>
  <si>
    <t xml:space="preserve"> 000 1 05 01022 01 0000 110</t>
  </si>
  <si>
    <t xml:space="preserve"> 000 1 05 03000 00 0000 110</t>
  </si>
  <si>
    <t xml:space="preserve"> 000 1 05 03010 01 0000 110</t>
  </si>
  <si>
    <t xml:space="preserve"> 000 1 05 03020 01 0000 110</t>
  </si>
  <si>
    <t>общ.раб</t>
  </si>
  <si>
    <t>межгород</t>
  </si>
  <si>
    <t>основн</t>
  </si>
  <si>
    <t>098 01 02</t>
  </si>
  <si>
    <t xml:space="preserve">000 219 05000 10 0000 151 </t>
  </si>
  <si>
    <t>Увеличение остатков средств бюджетов</t>
  </si>
  <si>
    <t xml:space="preserve">ДЦП Развитие дорожного хозяйства Астраханской области на 2012-2016гг"(областные средства) </t>
  </si>
  <si>
    <t xml:space="preserve">ДЦП Развитие дорожного хозяйства Астраханской области на 2012-2016гг" (средства поселения) </t>
  </si>
  <si>
    <t>0409</t>
  </si>
  <si>
    <t>5221312</t>
  </si>
  <si>
    <t>7953400</t>
  </si>
  <si>
    <t>202 02088 10 0002 151</t>
  </si>
  <si>
    <t>202 02089 10 0002 151</t>
  </si>
  <si>
    <t>О106</t>
  </si>
  <si>
    <t>комисс</t>
  </si>
  <si>
    <t>Увеличение прочих остатков средств бюджетов</t>
  </si>
  <si>
    <t>Увеличение прочих остатков денежных средств бюджетов</t>
  </si>
  <si>
    <t>прогр.обесп ;  Пилот</t>
  </si>
  <si>
    <t>физк и спорт</t>
  </si>
  <si>
    <t>огнезащ.обработка</t>
  </si>
  <si>
    <t xml:space="preserve"> 000 1 05 01011 01 000 110</t>
  </si>
  <si>
    <t>заправка огнетуш</t>
  </si>
  <si>
    <t>проиобр.мат.зап (физк.и спорт)</t>
  </si>
  <si>
    <t>Увеличение прочих остатков денежных средств бюджетов поселений</t>
  </si>
  <si>
    <t>муниципальная пенсия</t>
  </si>
  <si>
    <t>приобретение огнетушителей</t>
  </si>
  <si>
    <t xml:space="preserve"> 000 1 01 02030 01 0000 110</t>
  </si>
  <si>
    <t>Налог на доходы физических лиц с доходов, полученных от осуществления деятельности физическими лицами, в соответствии со статьей 228 НК РФ</t>
  </si>
  <si>
    <t>Уменьшение остатков средств бюджетов</t>
  </si>
  <si>
    <t>Услуги в области сельского хозяйства</t>
  </si>
  <si>
    <t>Уменьшение прочих остатков средств бюджетов</t>
  </si>
  <si>
    <t>Утверждаю:</t>
  </si>
  <si>
    <t>Глава администрации</t>
  </si>
  <si>
    <t>МО "Евпраксинский сельсовет"</t>
  </si>
  <si>
    <t>________</t>
  </si>
  <si>
    <t>В.А.Воронков</t>
  </si>
  <si>
    <t>ГРБС</t>
  </si>
  <si>
    <t>Раздел, подраздел</t>
  </si>
  <si>
    <t>Целевая статья</t>
  </si>
  <si>
    <t>Вид расходов</t>
  </si>
  <si>
    <t>КОСГУ</t>
  </si>
  <si>
    <t>7951700</t>
  </si>
  <si>
    <t>Прочие расходы (Уплата прочих налогов, сборов и иных платежей)</t>
  </si>
  <si>
    <t>Прочие расходы (Уплата налога на имущество организаций и земельного налога)</t>
  </si>
  <si>
    <t>информац.обслуживание прогр обеспеч</t>
  </si>
  <si>
    <t>субсидии культуре</t>
  </si>
  <si>
    <t xml:space="preserve"> __   ____   2013г. №___</t>
  </si>
  <si>
    <t>на 2014</t>
  </si>
  <si>
    <r>
      <t xml:space="preserve">"  </t>
    </r>
    <r>
      <rPr>
        <sz val="11"/>
        <rFont val="Arial"/>
        <family val="2"/>
      </rPr>
      <t xml:space="preserve">   ____</t>
    </r>
    <r>
      <rPr>
        <u val="single"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 2013г. №___</t>
    </r>
  </si>
  <si>
    <t>на 2014год"</t>
  </si>
  <si>
    <t xml:space="preserve"> Расходы бюджета муниципального образования "Евпраксинский сельсовет"  по разделам, подразделам, целевым статьям и видам расходов классификации расходов бюджета на 2014 год </t>
  </si>
  <si>
    <t>Сумма</t>
  </si>
  <si>
    <r>
      <t>"  "</t>
    </r>
    <r>
      <rPr>
        <sz val="10"/>
        <rFont val="Arial"/>
        <family val="0"/>
      </rPr>
      <t xml:space="preserve">   </t>
    </r>
    <r>
      <rPr>
        <u val="single"/>
        <sz val="10"/>
        <rFont val="Arial"/>
        <family val="2"/>
      </rPr>
      <t xml:space="preserve">    </t>
    </r>
    <r>
      <rPr>
        <sz val="10"/>
        <rFont val="Arial"/>
        <family val="0"/>
      </rPr>
      <t xml:space="preserve"> 2013г. №___</t>
    </r>
  </si>
  <si>
    <t>доходов и расходов резервного фонда бюджета муниципального образования "Евпраксинский сельсовет" на 2014 год</t>
  </si>
  <si>
    <t>Евпраксинский сельсовет на 2014год от _________________г № ____</t>
  </si>
  <si>
    <t xml:space="preserve">Структура муниципального долга муниципального образования «Евпраксинский  сельсовет» на 2014-2016годы </t>
  </si>
  <si>
    <r>
      <t>"  "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  ___   </t>
    </r>
    <r>
      <rPr>
        <sz val="13"/>
        <rFont val="Times New Roman"/>
        <family val="1"/>
      </rPr>
      <t xml:space="preserve"> 2013г. №_</t>
    </r>
  </si>
  <si>
    <t xml:space="preserve">АМО "ЕВПРАКСИНСКИЙ СЕЛЬСОВЕТ" Пояснительная записка к  бюджету на2014год </t>
  </si>
  <si>
    <r>
      <t>№ ______   от ___________________  20_</t>
    </r>
    <r>
      <rPr>
        <u val="single"/>
        <sz val="11"/>
        <rFont val="Times New Roman"/>
        <family val="1"/>
      </rPr>
      <t>13</t>
    </r>
    <r>
      <rPr>
        <sz val="11"/>
        <rFont val="Times New Roman"/>
        <family val="1"/>
      </rPr>
      <t>__г</t>
    </r>
  </si>
  <si>
    <t>Функционирование высшего должностного лица</t>
  </si>
  <si>
    <t>Заработная плата</t>
  </si>
  <si>
    <t>Начисления на заработную плату</t>
  </si>
  <si>
    <t xml:space="preserve">Центральный аппарат </t>
  </si>
  <si>
    <t xml:space="preserve">Контрольно-счетный орган </t>
  </si>
  <si>
    <t>Проведение выборов и референдумов</t>
  </si>
  <si>
    <t>Увеличение стоимости материальных запасов</t>
  </si>
  <si>
    <t>Резервные фонды органов местного самоуправления</t>
  </si>
  <si>
    <t>Прочие выплаты</t>
  </si>
  <si>
    <t>Услуги связи</t>
  </si>
  <si>
    <t>Коммунальные услуги</t>
  </si>
  <si>
    <t>Услуги по содержанию имущества</t>
  </si>
  <si>
    <t>Прочие услуги</t>
  </si>
  <si>
    <t>Транспортные услуги</t>
  </si>
  <si>
    <t>Увеличение стоимости основных средств</t>
  </si>
  <si>
    <t>Муниципальная целевая программа "Развитие и внедрение информационных и коммуникационных технологий в деятельность муниципального образовапния "Евпраксинский сельсовет"</t>
  </si>
  <si>
    <t xml:space="preserve">Осуществление первичного воинского учёта </t>
  </si>
  <si>
    <t>Аренда имущества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</si>
  <si>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</si>
  <si>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Реализация функций, связанных с обеспечением национальной безопасности и правоохрани-тельной деятельности в части участия в профилактике терроризма-экстремизма</t>
  </si>
  <si>
    <t xml:space="preserve">Прочие услуги </t>
  </si>
  <si>
    <t>МЦП "Развитие сельского хозяйства в Приволжском районе в 2012-2013годах"</t>
  </si>
  <si>
    <t xml:space="preserve">ДЦП Развитие дорожного хозяйства Астраханской области на 2012-2016гг"  </t>
  </si>
  <si>
    <t xml:space="preserve">ДЦП "Социальное развитие сел на территории Приволжского района Астраханской области на 2013-2016гг" </t>
  </si>
  <si>
    <t>МЦП "Социальное развитие сел на территории Приволжского района на 2011-2013гг"</t>
  </si>
  <si>
    <t>Жилищное хозяйство(Обеспечение мероприятий по переселению граждан из аварийного жилого фонда)</t>
  </si>
  <si>
    <t>Обеспечение мероприятий по переселению граждан из аварийного жилого фонда за счет средств фонда</t>
  </si>
  <si>
    <t>Решение задач в сфере контроля за оборотом наркотических средств, психотропных веществ в области противодействия их незаконному обороту</t>
  </si>
  <si>
    <t>0308</t>
  </si>
  <si>
    <t>0300</t>
  </si>
  <si>
    <t>0400</t>
  </si>
  <si>
    <t>0500</t>
  </si>
  <si>
    <t>0800</t>
  </si>
  <si>
    <t>Поддержка жилищного хозяйства</t>
  </si>
  <si>
    <t>980201</t>
  </si>
  <si>
    <t>Субсидии  на обеспечений мероприятий по капитальному ремонту многоквартирных  домов за счет средств бюджетов поселений</t>
  </si>
  <si>
    <t>Мероприятия в области жилищного хозяйства</t>
  </si>
  <si>
    <t xml:space="preserve">Иные межбюджетные трансферты, передаваемые из бюдждета поселения  бюджету района на осуществление части отдельных полномочий по вопросам местного значения поселения </t>
  </si>
  <si>
    <t>Иные межбюджетные трансферты</t>
  </si>
  <si>
    <t>2479900</t>
  </si>
  <si>
    <t>ст211</t>
  </si>
  <si>
    <t>ст213</t>
  </si>
  <si>
    <t>ст221</t>
  </si>
  <si>
    <t>ст222</t>
  </si>
  <si>
    <t>ст223</t>
  </si>
  <si>
    <t>ст225</t>
  </si>
  <si>
    <t>ст226</t>
  </si>
  <si>
    <t>ст290</t>
  </si>
  <si>
    <t>ст260</t>
  </si>
  <si>
    <t>ст310</t>
  </si>
  <si>
    <t>ст340</t>
  </si>
  <si>
    <t>ст241</t>
  </si>
  <si>
    <t>ст251</t>
  </si>
  <si>
    <t>ст242</t>
  </si>
  <si>
    <t>Обеспечение мероприятий по переселению граждан из аварийного жилого фонда за счет средств местного бюджета (средства района)</t>
  </si>
  <si>
    <t>Благоустройство (уличное освещение)</t>
  </si>
  <si>
    <t>Озеленение</t>
  </si>
  <si>
    <t>Комплексная целевая программа "Социальное развитие сел МО "Евпраксинский сельсовет"</t>
  </si>
  <si>
    <t>Культура,кинематография и средства массовой информации</t>
  </si>
  <si>
    <t>Субсидии бюджетным учреждениям на выполнение муниципального задания</t>
  </si>
  <si>
    <t>Мероприятия в области социальной политики (почетные жители)</t>
  </si>
  <si>
    <t>Пособия по социальной помощи населению</t>
  </si>
  <si>
    <t>0020300</t>
  </si>
  <si>
    <t>0020400</t>
  </si>
  <si>
    <t>0013600</t>
  </si>
  <si>
    <t>0200100</t>
  </si>
  <si>
    <t>0700500</t>
  </si>
  <si>
    <t>0107</t>
  </si>
  <si>
    <t>Субсидии бюджетным учреждениям на иные цели</t>
  </si>
  <si>
    <t>на 2014 год"</t>
  </si>
  <si>
    <r>
      <t>"___  "</t>
    </r>
    <r>
      <rPr>
        <sz val="10"/>
        <rFont val="Arial"/>
        <family val="0"/>
      </rPr>
      <t xml:space="preserve"> ____ 2013г. №___</t>
    </r>
  </si>
  <si>
    <t>Прочие поступления от денежных взысканий (штрафов) и иных сумм в возмещение ущерба</t>
  </si>
  <si>
    <t>000 1 16 90050 10 0000 140</t>
  </si>
  <si>
    <t>000 116 00000 00 0000 140</t>
  </si>
  <si>
    <t>тыс.руб.</t>
  </si>
  <si>
    <t>Муниципальные займы, осуществляемые путем выпуска муниципальных ценных бумаг от имени муниципального образования</t>
  </si>
  <si>
    <t xml:space="preserve"> Итого по разделу I</t>
  </si>
  <si>
    <t>Кредиты полученные в коммерческих банках</t>
  </si>
  <si>
    <t xml:space="preserve"> Предполагаемые кредиты в текущем году для покрытия временного кассового разрыва </t>
  </si>
  <si>
    <t>Итого по разделу  II</t>
  </si>
  <si>
    <t>Всего</t>
  </si>
  <si>
    <t>Уменьшение прочих остатков денежных средств бюджетов</t>
  </si>
  <si>
    <t>000 1 08 04020 01 1000 110</t>
  </si>
  <si>
    <t>Государственная пошлина за совершение нотариальных жействий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</t>
  </si>
  <si>
    <t xml:space="preserve"> Наименование показателя</t>
  </si>
  <si>
    <t>Код</t>
  </si>
  <si>
    <t>стро-</t>
  </si>
  <si>
    <t>Код дохода по КД</t>
  </si>
  <si>
    <t>ки</t>
  </si>
  <si>
    <t>ВБ=10</t>
  </si>
  <si>
    <t xml:space="preserve"> НАЛОГОВЫЕ И НЕНАЛОГОВЫЕ ДОХОДЫ</t>
  </si>
  <si>
    <t>10</t>
  </si>
  <si>
    <t xml:space="preserve"> 000 1 00 00000 00 0000 000</t>
  </si>
  <si>
    <t>НАЛОГИ НА ПРИБЫЛЬ, ДОХОДЫ</t>
  </si>
  <si>
    <t xml:space="preserve"> 000 1 01 00000 00 0000 000</t>
  </si>
  <si>
    <t>Налог на доходы физических лиц</t>
  </si>
  <si>
    <t xml:space="preserve"> 000 1 01 02000 01 0000 110</t>
  </si>
  <si>
    <t xml:space="preserve"> 000 1 01 02020 01 0000 110</t>
  </si>
  <si>
    <t xml:space="preserve"> </t>
  </si>
  <si>
    <t xml:space="preserve">208 05000 10 0000 180 </t>
  </si>
  <si>
    <t>000 2 02 04012 10 0000 151</t>
  </si>
  <si>
    <t>Межбюджетные трансферты, передаваемые для компенсации дополнительных расходов</t>
  </si>
  <si>
    <t>Субсидии бюджетам поселений на 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жилищно-коммунального хозяйств</t>
  </si>
  <si>
    <t>000 202 02088 10 0002 151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</si>
  <si>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</si>
  <si>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</si>
  <si>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к Решению Совета МО "Евпраксинский сельсовет" "О бюджете муниципального  образования</t>
  </si>
  <si>
    <t>объем погашения в 2014 г</t>
  </si>
  <si>
    <t>планируемая величина муниципального долга на 01.01.2015г.</t>
  </si>
  <si>
    <t>объем привлечения в 2015 году</t>
  </si>
  <si>
    <t>объем погашения в 2015 г</t>
  </si>
  <si>
    <t>планируемая величина муниципального долга на 01.01.2016г.</t>
  </si>
  <si>
    <t>объем привлечения в 2016 году</t>
  </si>
  <si>
    <t>объем погашения в 2016 г</t>
  </si>
  <si>
    <t>планируемая величина муниципального долга на 01.01.2017г.</t>
  </si>
  <si>
    <t>величина муниципального долга на 01.01.2014г.</t>
  </si>
  <si>
    <t>объем привлечения в 2014году</t>
  </si>
  <si>
    <t>Субвенции бюджетам на осуществлениеполномочий по составлению протоколов</t>
  </si>
  <si>
    <t>НАЛОГИ НА СОВОКУПНЫЙ ДОХОД</t>
  </si>
  <si>
    <t xml:space="preserve"> 000 1 05 00000 00 0000 000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</si>
  <si>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</si>
  <si>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</si>
  <si>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</si>
  <si>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</si>
  <si>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</si>
  <si>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 xml:space="preserve"> 000 1 06 00000 00 0000 000</t>
  </si>
  <si>
    <t>Налоги на имущество физических лиц</t>
  </si>
  <si>
    <t xml:space="preserve"> 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</si>
  <si>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</si>
  <si>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</si>
  <si>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 xml:space="preserve"> 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</si>
  <si>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</si>
  <si>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</si>
  <si>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</si>
  <si>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</si>
  <si>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</si>
  <si>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000 1 06 06020 00 0000 110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</si>
  <si>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 поселения</t>
  </si>
  <si>
    <t xml:space="preserve"> 000 1 06 06023 10 0000 110</t>
  </si>
  <si>
    <t>ДОХОДЫ ОТ ИСПОЛЬЗОВАНИЯ ИМУЩЕСТВА, НАХОДЯЩЕГОСЯ В ГОСУДАРСТВЕННОЙ И МУНИЦИПАЛЬНОЙ СОБСТВЕННОСТИ</t>
  </si>
  <si>
    <t xml:space="preserve"> 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</si>
  <si>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</si>
  <si>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</si>
  <si>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</si>
  <si>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</si>
  <si>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</si>
  <si>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</si>
  <si>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</si>
  <si>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</si>
  <si>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000 1 11 05035 10 0000 120</t>
  </si>
  <si>
    <t>БЕЗВОЗМЕЗДНЫЕ ПОСТУПЛЕНИЯ</t>
  </si>
  <si>
    <t xml:space="preserve"> 000 2 00 00000 00 0000 000</t>
  </si>
  <si>
    <t>Безвозмездные поступления от других бюджетов бюджетной системы Российской Федерации</t>
  </si>
  <si>
    <t xml:space="preserve"> 000 2 02 00000 00 0000 000</t>
  </si>
  <si>
    <t>Дотации бюджетам субъектов Российской Федерации и муниципальных образований</t>
  </si>
  <si>
    <t>261 99 00</t>
  </si>
  <si>
    <t xml:space="preserve"> 000 2 02 01000 00 0000 151</t>
  </si>
  <si>
    <t>Дотации на выравнивание бюджетной обеспеченности</t>
  </si>
  <si>
    <t xml:space="preserve"> 000 2 02 01001 00 0000 151</t>
  </si>
  <si>
    <t>Дотации бюджетам поселений на выравнивание бюджетной обеспеченности</t>
  </si>
  <si>
    <t xml:space="preserve"> 000 2 02 01001 10 0000 151</t>
  </si>
  <si>
    <t>Приложение № 1 к распоряжению Главы администрации</t>
  </si>
  <si>
    <t xml:space="preserve"> МО "Евпраксинский сельсовет"</t>
  </si>
  <si>
    <t>01  00  00  00  00  0000  000</t>
  </si>
  <si>
    <t>242</t>
  </si>
  <si>
    <t>Закупки товаров, работ, услуг в сфере информационно-коммуникационных технологий</t>
  </si>
  <si>
    <t>321</t>
  </si>
  <si>
    <t>312</t>
  </si>
  <si>
    <t>611</t>
  </si>
  <si>
    <t>612</t>
  </si>
  <si>
    <t>Дотации бюджетам на поддержку мер по обеспечению сбалансированности бюджетов</t>
  </si>
  <si>
    <t xml:space="preserve"> 000 2 02 01003 00 0000 151</t>
  </si>
  <si>
    <t>Дотации бюджетам поселений на поддержку мер по обеспечению сбалансированности бюджетов</t>
  </si>
  <si>
    <t xml:space="preserve"> 000 2 02 01003 10 0000 151</t>
  </si>
  <si>
    <t>Субсидии бюджетам субъектов Российской Федерации и муниципальных образований (межбюджетные субсидии)</t>
  </si>
  <si>
    <t xml:space="preserve"> 000 2 02 02000 00 0000 151</t>
  </si>
  <si>
    <t>Прочие субсидии</t>
  </si>
  <si>
    <t xml:space="preserve"> 000 2 02 02999 00 0000 151</t>
  </si>
  <si>
    <t>Прочие субсидии бюджетам поселений</t>
  </si>
  <si>
    <t xml:space="preserve"> 000 2 02 02999 10 0000 151</t>
  </si>
  <si>
    <t>Субвенции бюджетам субъектов Российской Федерации и муниципальных образований</t>
  </si>
  <si>
    <t xml:space="preserve"> 000 2 02 03000 00 0000 151</t>
  </si>
  <si>
    <t>по договорам ГПХ</t>
  </si>
  <si>
    <t>планир и застр.(геологораз)</t>
  </si>
  <si>
    <t>разр.правил землепол и застр</t>
  </si>
  <si>
    <t>разр проек планир и застр зем вновь застр масс</t>
  </si>
  <si>
    <t>разработка градостроит планов земел.участков</t>
  </si>
  <si>
    <t>благоустр</t>
  </si>
  <si>
    <t>тран.усл(ВУС), догГПХ(водит)</t>
  </si>
  <si>
    <t>канцтовары, хозрасходы</t>
  </si>
  <si>
    <t>техпасп (объекты)и т.д</t>
  </si>
  <si>
    <t>техпа на водоо валы,котельн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</si>
  <si>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</si>
  <si>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поселений от бюджетов муниципальных районов</t>
  </si>
  <si>
    <t xml:space="preserve"> 000 2 02 09054 10 0000 151</t>
  </si>
  <si>
    <t xml:space="preserve"> 000 1 06 01030 10 1000 110</t>
  </si>
  <si>
    <t xml:space="preserve"> 000 1 06 01030 10 2000 110</t>
  </si>
  <si>
    <t>Доходы бюджета - ИТОГО</t>
  </si>
  <si>
    <t xml:space="preserve"> 000 8 50 00000 00 0000 000</t>
  </si>
  <si>
    <t xml:space="preserve"> 000 1 05 01000 00 0000 000</t>
  </si>
  <si>
    <t>000 117 05050 10 0000 180</t>
  </si>
  <si>
    <t>Доходы от продажи земельных участков</t>
  </si>
  <si>
    <t>000 2 02 03999 10 0000 151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</si>
  <si>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</si>
  <si>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</si>
  <si>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</si>
  <si>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экономика</t>
  </si>
  <si>
    <t>Жилищно-коммунальное хозяйство</t>
  </si>
  <si>
    <t>Резервные фонды</t>
  </si>
  <si>
    <t>Обеспечение пожарной безопасности</t>
  </si>
  <si>
    <t>Реализация функций, связанных с обеспечением национальной безопасности и правоохранительной деятельности в части участия в профилактике терроризма-экстремизма</t>
  </si>
  <si>
    <t>000 202 04999 10 0000 151</t>
  </si>
  <si>
    <t>5201504</t>
  </si>
  <si>
    <t>490 01  01</t>
  </si>
  <si>
    <t>490 01 01</t>
  </si>
  <si>
    <t>Субвенция для осуществления полномочий по составлению протоколов</t>
  </si>
  <si>
    <t>Мероприятия в области коммунального хозяйства</t>
  </si>
  <si>
    <t>Содержание автомобильных дорог</t>
  </si>
  <si>
    <t>Содержание мест захоронения</t>
  </si>
  <si>
    <t>Социальная политика</t>
  </si>
  <si>
    <t>Приложение №1</t>
  </si>
  <si>
    <t xml:space="preserve">к Решению Совета МО "Евпраксинский </t>
  </si>
  <si>
    <t>сельсовет" "О Бюджете Муниципального</t>
  </si>
  <si>
    <t>образования "Евпраксинский сельсовет"</t>
  </si>
  <si>
    <t>Приложение №3</t>
  </si>
  <si>
    <t>Перечисления из бюджета поселения (в бюджет поселения) для осуществления возврата (зачета) излишне уплаченных или излишне взысканых сумм налога, налоговых сборов</t>
  </si>
  <si>
    <t>117 01050 10 0000 180</t>
  </si>
  <si>
    <t>Невыясненные поступления, зачисляемые в бюджеты поселений</t>
  </si>
  <si>
    <t>Прочие субсидии  бюджетам поселений</t>
  </si>
  <si>
    <t>Приложение №5</t>
  </si>
  <si>
    <t>Приложение №6</t>
  </si>
  <si>
    <t>жил.хоз</t>
  </si>
  <si>
    <t>Обеспечение мероприятий по переселению граждан из аварийного жилого фонда</t>
  </si>
  <si>
    <t>Жилищное хозяйство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</si>
  <si>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</si>
  <si>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</si>
  <si>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</si>
  <si>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</si>
  <si>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Прочие расходы</t>
  </si>
  <si>
    <t>Мероприятия в области строительства, архитектуры и градостроительства</t>
  </si>
  <si>
    <t>000 1 08 04020 01 0000 110</t>
  </si>
  <si>
    <t>000 1 08 04020 01 4000 110</t>
  </si>
  <si>
    <t>Национальная оборона</t>
  </si>
  <si>
    <t>Национальная безопасность и правоохранительная деятельность</t>
  </si>
  <si>
    <t>ДОХОДЫ</t>
  </si>
  <si>
    <t>I</t>
  </si>
  <si>
    <t>ПРОЕКТ</t>
  </si>
  <si>
    <t>1 11 05013 10 0000 120</t>
  </si>
  <si>
    <t>Прочие доходы от оказания платных услуг получателями средств бюджетами поселений</t>
  </si>
  <si>
    <t>1 13 01995 10 0000 130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</si>
  <si>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</si>
  <si>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</si>
  <si>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>Прочие доходы от компенсации затрат бюджетов поселений</t>
  </si>
  <si>
    <t>1 13 02995 10 0000 130</t>
  </si>
  <si>
    <t>1 14 02050 10 0000 410</t>
  </si>
  <si>
    <t>1 14 02050 10 0000 440</t>
  </si>
  <si>
    <t>1 14 02053 10 0000 410</t>
  </si>
  <si>
    <t>1 14 06025 10 0000 430</t>
  </si>
  <si>
    <t>1 14 06013 10 0000 430</t>
  </si>
  <si>
    <t>аренда имущ</t>
  </si>
  <si>
    <t>приоб.осн.ср-в</t>
  </si>
  <si>
    <t>,</t>
  </si>
  <si>
    <t>Возврат остатков субсидий и субвенций прошлых лет</t>
  </si>
  <si>
    <t>Уличное освещение</t>
  </si>
  <si>
    <t>Наименование кодов поступлений</t>
  </si>
  <si>
    <t>Администрация МО «Евпраксинский сельсовет»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</si>
  <si>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</si>
  <si>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</si>
  <si>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1 08 04020 01 1000 110</t>
  </si>
  <si>
    <t>1 08 04020 01 4000 110</t>
  </si>
  <si>
    <t>1 11 05025 10 0000 120</t>
  </si>
  <si>
    <t>1 11 05035 10 0000 120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</si>
  <si>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</si>
  <si>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</si>
  <si>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</si>
  <si>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</si>
  <si>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О00  117 01050 10 0000 180</t>
  </si>
  <si>
    <t xml:space="preserve"> 000 208 05000 10 0000 180</t>
  </si>
  <si>
    <t xml:space="preserve">208 05000 10 0000 151 </t>
  </si>
  <si>
    <t>002 01 00</t>
  </si>
  <si>
    <t xml:space="preserve"> 000 2 02 03015 10 0000 151</t>
  </si>
  <si>
    <t>Статьи экономическ</t>
  </si>
  <si>
    <t xml:space="preserve">Код </t>
  </si>
  <si>
    <t>общеэкон.вопросы</t>
  </si>
  <si>
    <t>культура</t>
  </si>
  <si>
    <t>социал полит</t>
  </si>
  <si>
    <t>классификации</t>
  </si>
  <si>
    <t>Экон</t>
  </si>
  <si>
    <t>оплата труда всего</t>
  </si>
  <si>
    <t>зар.плата</t>
  </si>
  <si>
    <t>начисления</t>
  </si>
  <si>
    <t>приобрет.услуг</t>
  </si>
  <si>
    <t xml:space="preserve">услуги связи </t>
  </si>
  <si>
    <t>0,1х12</t>
  </si>
  <si>
    <t>3,5х12</t>
  </si>
  <si>
    <t>сотов</t>
  </si>
  <si>
    <t>1.0х12</t>
  </si>
  <si>
    <t>ИНТЕРНЕТ</t>
  </si>
  <si>
    <t>коммунальн услуги</t>
  </si>
  <si>
    <t>газ</t>
  </si>
  <si>
    <t>223/01</t>
  </si>
  <si>
    <t>эл.энергия</t>
  </si>
  <si>
    <t>223/03</t>
  </si>
  <si>
    <t xml:space="preserve">вода </t>
  </si>
  <si>
    <t>223/04</t>
  </si>
  <si>
    <t>содержание имуще</t>
  </si>
  <si>
    <t>сод.мест захор з-пл</t>
  </si>
  <si>
    <t>ТО газ.обор</t>
  </si>
  <si>
    <t>капрем.жилфонда</t>
  </si>
  <si>
    <t>капрем.зданий ДК</t>
  </si>
  <si>
    <t>ремонт водопровода Водя</t>
  </si>
  <si>
    <t>ремонт дорог</t>
  </si>
  <si>
    <t>прочие услуги</t>
  </si>
  <si>
    <t>подписка</t>
  </si>
  <si>
    <t>противопожар , проч услуги</t>
  </si>
  <si>
    <t>противодействие террор</t>
  </si>
  <si>
    <t>соц политика в т.ч.</t>
  </si>
  <si>
    <t>почет.жители, соц пом нас</t>
  </si>
  <si>
    <t>прочие расходы</t>
  </si>
  <si>
    <t>поступл.нефин.актив</t>
  </si>
  <si>
    <t>увел.стоим.осн.сред</t>
  </si>
  <si>
    <t>приоб.обор.ав.спас</t>
  </si>
  <si>
    <t>увел.стоим.мат.запа, ГСМ</t>
  </si>
  <si>
    <t>проиобр.мат.зап</t>
  </si>
  <si>
    <t>ГСМ, запчасти</t>
  </si>
  <si>
    <t>ремон доро( пес.гр)</t>
  </si>
  <si>
    <t>перепись населения</t>
  </si>
  <si>
    <t>ГО(тер,бачк.пос,од)</t>
  </si>
  <si>
    <t>капрем жилфонда</t>
  </si>
  <si>
    <t>Глава</t>
  </si>
  <si>
    <t>Зам</t>
  </si>
  <si>
    <t>рез фонд</t>
  </si>
  <si>
    <t>ЭКР</t>
  </si>
  <si>
    <t>Цен аппар</t>
  </si>
  <si>
    <t>ВУС</t>
  </si>
  <si>
    <t>ГОЧС</t>
  </si>
  <si>
    <t>Противопож</t>
  </si>
  <si>
    <t>терро</t>
  </si>
  <si>
    <t>Дорожное хозяйство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</si>
  <si>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</si>
  <si>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1 17 05050 10 0000 180</t>
  </si>
  <si>
    <t>Прочие неналоговые доходы бюджетов поселений</t>
  </si>
  <si>
    <t>202  01001 10 0000 151</t>
  </si>
  <si>
    <t>Дотации на выравнивание уровня бюджетной обеспеченности</t>
  </si>
  <si>
    <t>202 01003  10 0000 151</t>
  </si>
  <si>
    <t>Субсидии бюджетам поселений на обеспечение мероприятий по капитальному ремонту многоквартирных домов за счёт средств поступивших от государственных корпораций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</si>
  <si>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счёт средств бюджетов</t>
  </si>
  <si>
    <t>202 03001  10 0000 151</t>
  </si>
  <si>
    <t>Прочие безвозмездные поступления в бюджеты поселений от бюджетов субъектов Российской Федерации</t>
  </si>
  <si>
    <t>202 02999 10 0000 151</t>
  </si>
  <si>
    <t>202 03015 10 0000 151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</si>
  <si>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</si>
  <si>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202 03999 10 0000 151</t>
  </si>
  <si>
    <t xml:space="preserve"> Субвенция бюджетам  на осуществление полномочий по составлению протоколов об административн. правонарушен.</t>
  </si>
  <si>
    <t>202 04999 10 0000151</t>
  </si>
  <si>
    <t>2 02 09024 10 0000 151</t>
  </si>
  <si>
    <t>202 09054  10 0000 151</t>
  </si>
  <si>
    <t>302 01050 10 0000 130</t>
  </si>
  <si>
    <t>Доходы от продажи услуг, оказываемых муниципальными учреждениями</t>
  </si>
  <si>
    <t>303 99050 10 0000 180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</si>
  <si>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</si>
  <si>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СМЕТА</t>
  </si>
  <si>
    <t>Наименование</t>
  </si>
  <si>
    <t>сумма</t>
  </si>
  <si>
    <t>Доходы местного бюджета</t>
  </si>
  <si>
    <t>Расходы всего</t>
  </si>
  <si>
    <t>в том числе:</t>
  </si>
  <si>
    <t>рем офи.техн,запр кар,шином</t>
  </si>
  <si>
    <t>098 02 02</t>
  </si>
  <si>
    <t>Расходы, связанные с ликвидацией чрезвычайных ситуаций</t>
  </si>
  <si>
    <t>Приложение №2</t>
  </si>
  <si>
    <t xml:space="preserve">   Код бюджетной классификации Российской Федерации</t>
  </si>
  <si>
    <t>202 04029 10 0000 151</t>
  </si>
  <si>
    <t xml:space="preserve">     202 04012 10 0000 151</t>
  </si>
  <si>
    <t xml:space="preserve">Развитие сельского хозяйства в Приволжском районе </t>
  </si>
  <si>
    <t>7953500</t>
  </si>
  <si>
    <t>Межбюджетные трансферты, передаваемые бюджетам поселений на реализацию мероприятий, направленных на снижение напряженности на рынке труда</t>
  </si>
  <si>
    <t>Прочие субсидии, зачисляемые в бюджеты поселений</t>
  </si>
  <si>
    <t>Межбюджетные трансферты, передаваемые бюджетам поселений  на реализацию мроприятий, направленных на снижение напряженности на рынке труда</t>
  </si>
  <si>
    <t>000 202 04029 10 0000 151</t>
  </si>
  <si>
    <t>600 05 00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</si>
  <si>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</si>
  <si>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Приложение №4</t>
  </si>
  <si>
    <t>Приложение №7</t>
  </si>
  <si>
    <t>Гарант</t>
  </si>
  <si>
    <t>Всего расходов</t>
  </si>
  <si>
    <t>О102</t>
  </si>
  <si>
    <t>О104</t>
  </si>
  <si>
    <t>О203</t>
  </si>
  <si>
    <t>О309</t>
  </si>
  <si>
    <t>О310</t>
  </si>
  <si>
    <t>О314</t>
  </si>
  <si>
    <t>О405</t>
  </si>
  <si>
    <t>О412</t>
  </si>
  <si>
    <t>О502</t>
  </si>
  <si>
    <t>О503</t>
  </si>
  <si>
    <t>О801</t>
  </si>
  <si>
    <t>Муниципальная пенсия</t>
  </si>
  <si>
    <t>Социальные пособия, выплачивае-мые организациями сектора гос.управления</t>
  </si>
  <si>
    <t>О111</t>
  </si>
  <si>
    <t>000  1 01 02000 01 0000 110</t>
  </si>
  <si>
    <t xml:space="preserve">Налог на доходы физических лиц                 </t>
  </si>
  <si>
    <t>000  1 01 02010 01 0000 110</t>
  </si>
  <si>
    <t>Налог  на  доходы  физических  лиц  с   доходов,</t>
  </si>
  <si>
    <t>источником которых является налоговый агент,  за</t>
  </si>
  <si>
    <t>исключением   доходов,   в   отношении   которых</t>
  </si>
  <si>
    <t>исчисление  и  уплата  налога  осуществляются  в</t>
  </si>
  <si>
    <t>соответствии со статьями 227, 227.1 и 228 НК РФ</t>
  </si>
  <si>
    <t>000  1 01 02020 01 0000 110</t>
  </si>
  <si>
    <t>полученных   от    осуществления    деятельности</t>
  </si>
  <si>
    <t>физическими   лицами,   зарегистрированными    в</t>
  </si>
  <si>
    <t>качестве    индивидуальных     предпринимателей,</t>
  </si>
  <si>
    <t>нотариусов,  занимающихся   частной   практикой,</t>
  </si>
  <si>
    <t>адвокатов,  учредивших  адвокатские  кабинеты, и</t>
  </si>
  <si>
    <t>других лиц,  занимающихся  частной  практикой  в</t>
  </si>
  <si>
    <t xml:space="preserve">соответствии со статьей 227 НК РФ              </t>
  </si>
  <si>
    <t>000  1 01 02030 01 0000 110</t>
  </si>
  <si>
    <t>полученных физическими лицами в соответствии  со</t>
  </si>
  <si>
    <t xml:space="preserve">статьей 228 НК РФ                              </t>
  </si>
  <si>
    <t>000  1 06 00000 00 0000 000</t>
  </si>
  <si>
    <t xml:space="preserve">НАЛОГИ НА ИМУЩЕСТВО                            </t>
  </si>
  <si>
    <t>000  1 06 01000 00 0000 110</t>
  </si>
  <si>
    <t xml:space="preserve">Налог на имущество физических лиц              </t>
  </si>
  <si>
    <t>000  1 06 01030 10 0000 110</t>
  </si>
  <si>
    <t>Налог на имущество физических лиц, взимаемый  по</t>
  </si>
  <si>
    <t>ставкам,      применяемым       к       объектам</t>
  </si>
  <si>
    <t>налогообложения,   расположенным   в    границах</t>
  </si>
  <si>
    <t xml:space="preserve">поселений                                      </t>
  </si>
  <si>
    <t>000  1 06 02000 02 0000 110</t>
  </si>
  <si>
    <t xml:space="preserve">Налог на имущество организаций                  </t>
  </si>
  <si>
    <t>000  1 06 02010 02 0000 110</t>
  </si>
  <si>
    <t>Налог на имущество организаций по имуществу,  не</t>
  </si>
  <si>
    <t xml:space="preserve">входящему в Единую систему газоснабжения       </t>
  </si>
  <si>
    <t>000  1 06 02020 02 0000 110</t>
  </si>
  <si>
    <t>Налог на  имущество  организаций  по  имуществу,</t>
  </si>
  <si>
    <t>000  1 06 06000 00 0000 110</t>
  </si>
  <si>
    <t xml:space="preserve">Земельный налог                                </t>
  </si>
  <si>
    <t>000  1 06 06010 00 0000 110</t>
  </si>
  <si>
    <t>Земельный   налог,   взимаемый    по    ставкам,</t>
  </si>
  <si>
    <t>установленным  в  соответствии  с  подпунктом  1</t>
  </si>
  <si>
    <t xml:space="preserve">пункта 1 статьи 394 НК РФ                      </t>
  </si>
  <si>
    <t>000  1 06 06013 10 0000 110</t>
  </si>
  <si>
    <t>пункта  1  статьи  394  НК РФ  и  применяемым  к</t>
  </si>
  <si>
    <t>объектам    налогообложения,   расположенным   в</t>
  </si>
  <si>
    <t xml:space="preserve">границах поселений                             </t>
  </si>
  <si>
    <t>000  1 06 06020 00 0000 110</t>
  </si>
  <si>
    <t>установленным  в  соответствии  с  подпунктом  2</t>
  </si>
  <si>
    <t xml:space="preserve">пункта 1 статьи 394 НК РФ                       </t>
  </si>
  <si>
    <t>БТИ,оценка</t>
  </si>
  <si>
    <t xml:space="preserve">ПСД </t>
  </si>
  <si>
    <t>000  1 06 06023 10 0000 110</t>
  </si>
  <si>
    <t xml:space="preserve">границ поселений                               </t>
  </si>
  <si>
    <t>000  1 08 00000 00 0000 000</t>
  </si>
  <si>
    <t xml:space="preserve">ГОСУДАРСТВЕННАЯ ПОШЛИНА                        </t>
  </si>
  <si>
    <t>000  1 08 04000 01 0000 110</t>
  </si>
  <si>
    <t>Государственная    пошлина     за     совершение</t>
  </si>
  <si>
    <t>нотариальных действий (за исключением  действий,</t>
  </si>
  <si>
    <t xml:space="preserve">совершаемых консульскими учреждениями РФ       </t>
  </si>
  <si>
    <t>000  1 08 04020 01 0000 110</t>
  </si>
  <si>
    <t>нотариальных   действий   должностными    лицами</t>
  </si>
  <si>
    <t>органов         местного         самоуправления,</t>
  </si>
  <si>
    <t>уполномоченными      в      соответствии       с</t>
  </si>
  <si>
    <t>законодательными   актами   РФ   на   совершение</t>
  </si>
  <si>
    <t xml:space="preserve">нотариальных действий                          </t>
  </si>
  <si>
    <t>000  1 08 05000 01 0000 110</t>
  </si>
  <si>
    <t>Государственная   пошлина   за   государственную</t>
  </si>
  <si>
    <t>регистрацию  актов  гражданского   состояния   и</t>
  </si>
  <si>
    <t>другие     юридически     значимые     действия,</t>
  </si>
  <si>
    <t>совершаемые органами записи  актов  гражданского</t>
  </si>
  <si>
    <t>состояния и иными уполномоченными  органами  (за</t>
  </si>
  <si>
    <t xml:space="preserve">исключением консульских учреждений РФ          </t>
  </si>
  <si>
    <t>000  1 08 07000 01 0000 110</t>
  </si>
  <si>
    <t>регистрацию,  а  также  за   совершение   прочих</t>
  </si>
  <si>
    <t xml:space="preserve">юридически значимых действий                   </t>
  </si>
  <si>
    <t>000  1 08 07175 01 0000 110</t>
  </si>
  <si>
    <t>Государственная  пошлина   за   выдачу   органом</t>
  </si>
  <si>
    <t>местного самоуправления  поселения  специального</t>
  </si>
  <si>
    <t>разрешения на движение по автомобильным  дорогам</t>
  </si>
  <si>
    <t>транспортных средств,  осуществляющих  перевозки</t>
  </si>
  <si>
    <t>опасных, тяжеловесных и  (или)  крупногабаритных</t>
  </si>
  <si>
    <t xml:space="preserve">грузов, зачисляемая в бюджеты поселений        </t>
  </si>
  <si>
    <t>000  1 09 00000 00 0000 000</t>
  </si>
  <si>
    <t>ЗАДОЛЖЕННОСТЬ  И   ПЕРЕРАСЧЕТЫ   ПО   ОТМЕНЕННЫМ</t>
  </si>
  <si>
    <t xml:space="preserve">НАЛОГАМ, СБОРАМ И ИНЫМ ОБЯЗАТЕЛЬНЫМ ПЛАТЕЖАМ   </t>
  </si>
  <si>
    <t>000  1 09 01000 00 0000 110</t>
  </si>
  <si>
    <t>Налог на прибыль организаций,  зачислявшийся  до</t>
  </si>
  <si>
    <t xml:space="preserve">1 января 2005 года в местные бюджеты           </t>
  </si>
  <si>
    <t>000  1 09 04000 00 0000 110</t>
  </si>
  <si>
    <t xml:space="preserve">Налоги на имущество                            </t>
  </si>
  <si>
    <t>000  1 09 04010 02 0000 110</t>
  </si>
  <si>
    <t xml:space="preserve">Налог на имущество предприятий                 </t>
  </si>
  <si>
    <t>000  1 09 04020 02 0000 110</t>
  </si>
  <si>
    <t>Налог с владельцев транспортных средств и  налог</t>
  </si>
  <si>
    <t>2014г</t>
  </si>
  <si>
    <t>2015г</t>
  </si>
  <si>
    <t>2016г</t>
  </si>
  <si>
    <t xml:space="preserve">на приобретение автотранспортных средств       </t>
  </si>
  <si>
    <t>000  1 09 04030 01 0000 110</t>
  </si>
  <si>
    <t xml:space="preserve">Налог на пользователей автомобильных дорог     </t>
  </si>
  <si>
    <t>000  1 09 04040 01 0000 110</t>
  </si>
  <si>
    <t>Налог  с  имущества,  переходящего   в   порядке</t>
  </si>
  <si>
    <t xml:space="preserve">наследования или дарения                       </t>
  </si>
  <si>
    <t>000  1 09 04050 00 0000 110</t>
  </si>
  <si>
    <t>Земельный налог  (по  обязательствам,  возникшим</t>
  </si>
  <si>
    <t xml:space="preserve">до 1 января 2006 года)                         </t>
  </si>
  <si>
    <t>000  1 09 04053 10 0000 110</t>
  </si>
  <si>
    <t>до  1  января  2006   года),   мобилизуемый   на</t>
  </si>
  <si>
    <t xml:space="preserve">территориях поселений                          </t>
  </si>
  <si>
    <t>000  1 11 05000 00 0000 120</t>
  </si>
  <si>
    <t>Доходы, получаемые в  виде  арендной  либо  иной</t>
  </si>
  <si>
    <t>платы  за  передачу  в  возмездное   пользование</t>
  </si>
  <si>
    <t>государственного и муниципального имущества  (за</t>
  </si>
  <si>
    <t>исключением  имущества  бюджетных  и  автономных</t>
  </si>
  <si>
    <t>учреждений, а также имущества государственных  и</t>
  </si>
  <si>
    <t>муниципальных  унитарных  предприятий,   в   том</t>
  </si>
  <si>
    <t xml:space="preserve">числе казенных)                                </t>
  </si>
  <si>
    <t>000  1 11 05010 00 0000 120</t>
  </si>
  <si>
    <t xml:space="preserve">Прочие безвозмездные поступления в бюджеты поселений от бюджетов муниципальных районов </t>
  </si>
  <si>
    <t>Доходы, получаемые  в  виде  арендной  платы  за</t>
  </si>
  <si>
    <t>земельные        участки,        государственная</t>
  </si>
  <si>
    <t>собственность  на  которые  не  разграничена,  а</t>
  </si>
  <si>
    <t>также средства от продажи  права  на  заключение</t>
  </si>
  <si>
    <t xml:space="preserve">договоров аренды указанных земельных участков  </t>
  </si>
  <si>
    <t>000  1 11 05013 10 0000 120</t>
  </si>
  <si>
    <t>собственность  на  которые  не  разграничена,  и</t>
  </si>
  <si>
    <t>которые  расположены  в  границах  поселений,  а</t>
  </si>
  <si>
    <t>000  1 11 05035 05 0000 120</t>
  </si>
  <si>
    <t>Доходы   от   сдачи    в    аренду    имущества,</t>
  </si>
  <si>
    <t>находящегося в  оперативном  управлении  органов</t>
  </si>
  <si>
    <t>управления  муниципальных  районов  и  созданных</t>
  </si>
  <si>
    <t>ими   учреждений   (за   исключением   имущества</t>
  </si>
  <si>
    <t>муниципальных     бюджетных     и     автономных</t>
  </si>
  <si>
    <t xml:space="preserve">учреждений)                                    </t>
  </si>
  <si>
    <t>000  1 11 05035 10 0000 120</t>
  </si>
  <si>
    <t>управления поселений и созданных ими  учреждений</t>
  </si>
  <si>
    <t>(за    исключением    имущества    муниципальных</t>
  </si>
  <si>
    <t xml:space="preserve">бюджетных и автономных учреждений)             </t>
  </si>
  <si>
    <t>000  1 13 00000 00 0000 000</t>
  </si>
  <si>
    <t>ДОХОДЫ  ОТ  ОКАЗАНИЯ  ПЛАТНЫХ  УСЛУГ  (РАБОТ)  И</t>
  </si>
  <si>
    <t xml:space="preserve">КОМПЕНСАЦИИ ЗАТРАТ ГОСУДАРСТВА                 </t>
  </si>
  <si>
    <t>000  1 13 01000 00 0000 130</t>
  </si>
  <si>
    <t xml:space="preserve">Доходы от оказания платных услуг (работ)       </t>
  </si>
  <si>
    <t>000  1 13 01990 00 0000 130</t>
  </si>
  <si>
    <t>Прочие доходы от оказания платных услуг (работ)</t>
  </si>
  <si>
    <t>000  1 13 01995 10 0000 130</t>
  </si>
  <si>
    <t>Прочие доходы от оказания платных услуг  (работ)</t>
  </si>
  <si>
    <t xml:space="preserve">получателями средств бюджетов поселений        </t>
  </si>
  <si>
    <t>000  1 13 02000 00 0000 130</t>
  </si>
  <si>
    <t xml:space="preserve">Доходы от компенсации затрат государства       </t>
  </si>
  <si>
    <t>000  1 13 02065 10 0000 130</t>
  </si>
  <si>
    <t>Доходы,   поступающие   в   порядке   возмещения</t>
  </si>
  <si>
    <t>расходов, понесенных  в  связи  с  эксплуатацией</t>
  </si>
  <si>
    <t xml:space="preserve">имущества поселений                            </t>
  </si>
  <si>
    <t>000  1 13 02995 10 0000 130</t>
  </si>
  <si>
    <t>Прочие доходы  от  компенсации  затрат  бюджетов</t>
  </si>
  <si>
    <t>000  1 14 00000 00 0000 000</t>
  </si>
  <si>
    <t>ДОХОДЫ ОТ ПРОДАЖИ МАТЕРИАЛЬНЫХ И  НЕМАТЕРИАЛЬНЫХ</t>
  </si>
  <si>
    <t xml:space="preserve">АКТИВОВ                                        </t>
  </si>
  <si>
    <t>000  1 14 01000 00 0000 410</t>
  </si>
  <si>
    <t xml:space="preserve">Доходы от продажи квартир                       </t>
  </si>
  <si>
    <t>000  1 14 01050 10 0000 410</t>
  </si>
  <si>
    <t>520 15 00</t>
  </si>
  <si>
    <t>Доходы  от  продажи   квартир,   находящихся   в</t>
  </si>
  <si>
    <t xml:space="preserve">собственности поселений                        </t>
  </si>
  <si>
    <t>000  1 14 02050 10 0000 410</t>
  </si>
  <si>
    <t>Доходы от реализации имущества,  находящегося  в</t>
  </si>
  <si>
    <t>собственности    поселений    (за    исключением</t>
  </si>
  <si>
    <t>имущества муниципальных бюджетных  и  автономных</t>
  </si>
  <si>
    <t>учреждений,  а  также  имущества   муниципальных</t>
  </si>
  <si>
    <t>унитарных предприятий, в том числе казенных),  в</t>
  </si>
  <si>
    <t>части реализации основных средств по  указанному</t>
  </si>
  <si>
    <t xml:space="preserve">имуществу                                      </t>
  </si>
  <si>
    <t>000  1 14 02052 10 0000 410</t>
  </si>
  <si>
    <t>оперативном управлении  учреждений,  находящихся</t>
  </si>
  <si>
    <t>в  ведении  органов  управления  поселений   (за</t>
  </si>
  <si>
    <t>исключением имущества муниципальных бюджетных  и</t>
  </si>
  <si>
    <t>автономных  учреждений),  в   части   реализации</t>
  </si>
  <si>
    <t xml:space="preserve">основных средств по указанному имуществу       </t>
  </si>
  <si>
    <t>000  1 14 02053 10 0000 410</t>
  </si>
  <si>
    <t>Доходы   от    реализации    иного    имущества,</t>
  </si>
  <si>
    <t>находящегося  в  собственности   поселений   (за</t>
  </si>
  <si>
    <t>Мероприятия по исполнению наказов избирателей депутатам Думы АО на 2012год</t>
  </si>
  <si>
    <t>автономных   учреждений,   а   также   имущества</t>
  </si>
  <si>
    <t>числе казенных),  в  части  реализации  основных</t>
  </si>
  <si>
    <t xml:space="preserve">средств по указанному имуществу                </t>
  </si>
  <si>
    <t>000  1 14 02050 10 0000 440</t>
  </si>
  <si>
    <t>части   реализации   материальных   запасов   по</t>
  </si>
  <si>
    <t xml:space="preserve">указанному имуществу                           </t>
  </si>
  <si>
    <t>000  1 14 02052 10 0000 440</t>
  </si>
  <si>
    <t xml:space="preserve">материальных запасов по указанному имуществу   </t>
  </si>
  <si>
    <t>000  1 14 02053 10 0000 440</t>
  </si>
  <si>
    <t>числе    казенных),    в    части     реализации</t>
  </si>
  <si>
    <t>000  1 14 06000 00 0000 430</t>
  </si>
  <si>
    <t>Доходы   от    продажи    земельных    участков,</t>
  </si>
  <si>
    <t>находящихся в  государственной  и  муниципальной</t>
  </si>
  <si>
    <t>собственности    (за    исключением    земельных</t>
  </si>
  <si>
    <t xml:space="preserve">участков бюджетных и автономных учреждений)    </t>
  </si>
  <si>
    <t>000  1 14 06010 00 0000 430</t>
  </si>
  <si>
    <t>государственная  собственность  на  которые   не</t>
  </si>
  <si>
    <t xml:space="preserve">разграничена                                   </t>
  </si>
  <si>
    <t>000  1 14 06013 10 0000 430</t>
  </si>
  <si>
    <t>разграничена и которые  расположены  в  границах</t>
  </si>
  <si>
    <t>000  1 14 06020 00 0000 430</t>
  </si>
  <si>
    <t>000  1 14 06025 10 0000 430</t>
  </si>
  <si>
    <t>находящихся  в   собственности   поселений   (за</t>
  </si>
  <si>
    <t>исключением  земельных  участков   муниципальных</t>
  </si>
  <si>
    <t>000  1 14 06033 10 0000 430</t>
  </si>
  <si>
    <t>Доходы от продажи  земельных  участков,  которые</t>
  </si>
  <si>
    <t>расположены в границах  поселений,  находятся  в</t>
  </si>
  <si>
    <t>федеральной   собственности   и    осуществление</t>
  </si>
  <si>
    <t>полномочий   по   управлению   и    распоряжению</t>
  </si>
  <si>
    <t>которыми   передано   органам    государственной</t>
  </si>
  <si>
    <t xml:space="preserve">власти субъектов РФ                            </t>
  </si>
  <si>
    <t>000  1 14 07030 10 0000 410</t>
  </si>
  <si>
    <t>Доходы   от   продажи   недвижимого    имущества</t>
  </si>
  <si>
    <t>одновременно   с   занятыми   такими   объектами</t>
  </si>
  <si>
    <t>недвижимого  имущества   земельными   участками,</t>
  </si>
  <si>
    <t>которые  расположены   в   границах   поселений,</t>
  </si>
  <si>
    <t>находятся   в   федеральной   собственности    и</t>
  </si>
  <si>
    <t>осуществление   полномочий   по   управлению   и</t>
  </si>
  <si>
    <t>распоряжению    которыми    передано     органам</t>
  </si>
  <si>
    <t xml:space="preserve">государственной власти субъектов РФ            </t>
  </si>
  <si>
    <t>000  1 16 30000 01 0000 140</t>
  </si>
  <si>
    <t>Денежные взыскания (штрафы) за правонарушения  в</t>
  </si>
  <si>
    <t xml:space="preserve">области дорожного движения                     </t>
  </si>
  <si>
    <t>000  1 16 30015 01 0000 140</t>
  </si>
  <si>
    <t>Денежные взыскания (штрафы) за нарушение  правил</t>
  </si>
  <si>
    <t>Средства, передаваемые из бюджета Астраханской области муниципальным образованиям на проведение противопаводковых мероприятий</t>
  </si>
  <si>
    <t>перевозки   крупногабаритных   и    тяжеловесных</t>
  </si>
  <si>
    <t>грузов   по   автомобильным    дорогам    общего</t>
  </si>
  <si>
    <t xml:space="preserve">пользования местного значения поселений        </t>
  </si>
  <si>
    <t>000  1 17 00000 00 0000 000</t>
  </si>
  <si>
    <t xml:space="preserve">ПРОЧИЕ НЕНАЛОГОВЫЕ ДОХОДЫ                      </t>
  </si>
  <si>
    <t>000  1 17 01000 00 0000 180</t>
  </si>
  <si>
    <t>Код источника финансирования по КИВФ, КИВнФ</t>
  </si>
  <si>
    <t xml:space="preserve">Утвержденные </t>
  </si>
  <si>
    <t>бюджетные</t>
  </si>
  <si>
    <t>назначения</t>
  </si>
  <si>
    <t>ВБ=00</t>
  </si>
  <si>
    <t>ИСТОЧНИКИ ВНУТРЕННЕГО ФИНАНСИРОВАНИЯ ДЕФИЦИТОВ  БЮДЖЕТОВ</t>
  </si>
  <si>
    <t xml:space="preserve"> 000 01 00 00 00 00 0000 000</t>
  </si>
  <si>
    <t>Бюджетные кредиты от других бюджетов бюджетной системы Российской Федерации</t>
  </si>
  <si>
    <t>01  03  00  00  00  0000  000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</si>
  <si>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</si>
  <si>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</si>
  <si>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</si>
  <si>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01  03  01  00  00  0000  700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</si>
  <si>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</si>
  <si>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01  03  01  00  10  0000  710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</si>
  <si>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</si>
  <si>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01  03  01  00  00  0000  800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</si>
  <si>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</si>
  <si>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01  03  01  00  10  0000  810</t>
  </si>
  <si>
    <t xml:space="preserve">Изменение остатков средств </t>
  </si>
  <si>
    <t>Изменение остатков средств на счетах по учету средств бюджетов</t>
  </si>
  <si>
    <t>01  05  00  00  00  0000  000</t>
  </si>
  <si>
    <t>01  05  00  00  00  0000  500</t>
  </si>
  <si>
    <t>01  05  02  00  00  0000  500</t>
  </si>
  <si>
    <t>01  05  02  01  00  0000  510</t>
  </si>
  <si>
    <t>01  05  02  01  10  0000  510</t>
  </si>
  <si>
    <t>01  05  00  00  00  0000  600</t>
  </si>
  <si>
    <t>01  05  02  00  00  0000  600</t>
  </si>
  <si>
    <t>01  05  02  01  00  0000  610</t>
  </si>
  <si>
    <t>Уменьшение прочих остатков денежных средств бюджетов поселений</t>
  </si>
  <si>
    <t>01  05  02  01  10  0000  610</t>
  </si>
  <si>
    <t xml:space="preserve">Перечень кодов бюджетной классификации,администрируемых администрацией  муниципального образования «Евпраксинский сельсовет» на 2014 год </t>
  </si>
  <si>
    <r>
      <t>"___ "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___  </t>
    </r>
    <r>
      <rPr>
        <sz val="12"/>
        <rFont val="Times New Roman"/>
        <family val="1"/>
      </rPr>
      <t xml:space="preserve"> 2013г. №__</t>
    </r>
  </si>
  <si>
    <t>121</t>
  </si>
  <si>
    <t>244</t>
  </si>
  <si>
    <t xml:space="preserve">Прочие закупки товаров, работ, услуг для обеспечения государственных (муниципальных) нужд </t>
  </si>
  <si>
    <t>Фонд оплаты труда государственных (муниципальных) органови взносы на обязательное социальное страхование</t>
  </si>
  <si>
    <t xml:space="preserve">Невыясненные поступления                       </t>
  </si>
  <si>
    <t>000  1 17 01050 10 0000 180</t>
  </si>
  <si>
    <t>Невыясненные поступления, зачисляемые в  бюджеты</t>
  </si>
  <si>
    <t>000  1 17 05000 00 0000 180</t>
  </si>
  <si>
    <t xml:space="preserve">Прочие неналоговые доходы                      </t>
  </si>
  <si>
    <t>000  1 17 05050 10 0000 180</t>
  </si>
  <si>
    <t xml:space="preserve">Прочие неналоговые доходы бюджетов поселений   </t>
  </si>
  <si>
    <t xml:space="preserve"> 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</si>
  <si>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НК РФ</t>
  </si>
  <si>
    <t>1403</t>
  </si>
  <si>
    <t xml:space="preserve">997 00 00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</si>
  <si>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частных нотариусов,занимающихся частной практикой , адвокатов,учредивщих адвокатские кабинеты и других лиц, занимающихся частной практикой в соответствии со статьей 227 НК РФ</t>
  </si>
  <si>
    <t>Налог на имущество организаций по имуществу,  не входящую в единую систему газоснабжения</t>
  </si>
  <si>
    <t>Налог на  имущество  организаций  по  имуществу, входящему в единую систему газоснабжения</t>
  </si>
  <si>
    <t>ЗАДОЛЖЕННОСТЬ  И   ПЕРЕРАСЧЕТЫ   ПО   ОТМЕНЕННЫМ НАЛОГАМ, СБОРАМ И ИНЫМ ОБЯЗАТЕЛЬНЫМ ПЛАТЕЖАМ</t>
  </si>
  <si>
    <t>000 109 04053 10 0000 110</t>
  </si>
  <si>
    <t>Земельный налог  (по  обязательствам,  возникшим до 1января 2006года), мобилизуемый на территориях поселений</t>
  </si>
  <si>
    <t xml:space="preserve"> 000 1 11 05013 10 0000 120</t>
  </si>
  <si>
    <t>ДОХОДЫ  ОТ  ОКАЗАНИЯ  ПЛАТНЫХ  УСЛУГ  (РАБОТ)  И КОМПЕНСАЦИИ ЗАТРАТ ГОСУДАРСТВА</t>
  </si>
  <si>
    <t>Прочие доходы от оказания платных услуг  (работ) получателями средств бюджетами поселений</t>
  </si>
  <si>
    <t>Прочие доходы  от  компенсации  затрат  бюджетов поселений</t>
  </si>
  <si>
    <t>Доходы,   поступающие   в   порядке   возмещения расходов, понесенных в связи с эксплуатацией имущества поселений</t>
  </si>
  <si>
    <t>ДОХОДЫ ОТ ПРОДАЖИ МАТЕРИАЛЬНЫХ И  НЕМАТЕРИАЛЬНЫХ АКТИВОВ</t>
  </si>
  <si>
    <t>Доходы от реализации имущества, 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</si>
</sst>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_(* #,##0.000_);_(* \(#,##0.000\);_(* &quot;-&quot;??_);_(@_)"/>
    <numFmt numFmtId="183" formatCode="_-* #,##0_р_._-;\-* #,##0_р_._-;_-* &quot;-&quot;??_р_._-;_-@_-"/>
    <numFmt numFmtId="184" formatCode="_-* #,##0.0_р_._-;\-* #,##0.0_р_._-;_-* &quot;-&quot;??_р_._-;_-@_-"/>
    <numFmt numFmtId="185" formatCode="#,##0.0000"/>
    <numFmt numFmtId="186" formatCode="0.000"/>
    <numFmt numFmtId="187" formatCode="0.0000"/>
    <numFmt numFmtId="188" formatCode="#,##0.0"/>
    <numFmt numFmtId="189" formatCode="_(* #,##0.0000_);_(* \(#,##0.0000\);_(* &quot;-&quot;??_);_(@_)"/>
    <numFmt numFmtId="190" formatCode="_-* #,##0.000_р_._-;\-* #,##0.000_р_._-;_-* &quot;-&quot;?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"/>
    <numFmt numFmtId="196" formatCode="#,##0.000000"/>
    <numFmt numFmtId="197" formatCode="0.00000"/>
  </numFmts>
  <fonts count="54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3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6.5"/>
      <name val="Arial Cyr"/>
      <family val="0"/>
    </font>
    <font>
      <b/>
      <sz val="6.5"/>
      <name val="Arial Cyr"/>
      <family val="0"/>
    </font>
    <font>
      <b/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i/>
      <u val="single"/>
      <sz val="11"/>
      <name val="Times New Roman"/>
      <family val="1"/>
    </font>
    <font>
      <sz val="8"/>
      <color indexed="8"/>
      <name val="ARIAL"/>
      <family val="2"/>
    </font>
    <font>
      <sz val="6.5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2"/>
      <color indexed="10"/>
      <name val="Times New Roman"/>
      <family val="1"/>
    </font>
    <font>
      <sz val="8"/>
      <color indexed="8"/>
      <name val="Arial Cyr"/>
      <family val="0"/>
    </font>
    <font>
      <b/>
      <sz val="7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0"/>
    </font>
    <font>
      <sz val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183" fontId="3" fillId="0" borderId="0" xfId="58" applyNumberFormat="1" applyFont="1" applyFill="1" applyAlignment="1" applyProtection="1">
      <alignment/>
      <protection/>
    </xf>
    <xf numFmtId="183" fontId="3" fillId="0" borderId="0" xfId="58" applyNumberFormat="1" applyFont="1" applyFill="1" applyBorder="1" applyAlignment="1" applyProtection="1">
      <alignment/>
      <protection/>
    </xf>
    <xf numFmtId="184" fontId="3" fillId="0" borderId="0" xfId="58" applyNumberFormat="1" applyFont="1" applyFill="1" applyAlignment="1" applyProtection="1">
      <alignment/>
      <protection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indent="15"/>
    </xf>
    <xf numFmtId="0" fontId="8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182" fontId="9" fillId="0" borderId="0" xfId="58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  <xf numFmtId="186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Alignment="1">
      <alignment horizontal="center" vertical="center"/>
    </xf>
    <xf numFmtId="181" fontId="11" fillId="0" borderId="0" xfId="0" applyNumberFormat="1" applyFont="1" applyFill="1" applyAlignment="1">
      <alignment/>
    </xf>
    <xf numFmtId="0" fontId="0" fillId="0" borderId="2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4" borderId="13" xfId="0" applyFont="1" applyFill="1" applyBorder="1" applyAlignment="1">
      <alignment/>
    </xf>
    <xf numFmtId="180" fontId="14" fillId="4" borderId="17" xfId="0" applyNumberFormat="1" applyFont="1" applyFill="1" applyBorder="1" applyAlignment="1">
      <alignment/>
    </xf>
    <xf numFmtId="180" fontId="1" fillId="0" borderId="0" xfId="0" applyNumberFormat="1" applyFont="1" applyBorder="1" applyAlignment="1">
      <alignment/>
    </xf>
    <xf numFmtId="0" fontId="14" fillId="4" borderId="21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4" fillId="4" borderId="17" xfId="0" applyFont="1" applyFill="1" applyBorder="1" applyAlignment="1">
      <alignment/>
    </xf>
    <xf numFmtId="180" fontId="14" fillId="4" borderId="18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80" fontId="1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180" fontId="14" fillId="0" borderId="0" xfId="0" applyNumberFormat="1" applyFont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13" fillId="4" borderId="13" xfId="0" applyFont="1" applyFill="1" applyBorder="1" applyAlignment="1">
      <alignment horizontal="left"/>
    </xf>
    <xf numFmtId="0" fontId="13" fillId="4" borderId="17" xfId="0" applyFont="1" applyFill="1" applyBorder="1" applyAlignment="1">
      <alignment horizontal="left"/>
    </xf>
    <xf numFmtId="180" fontId="13" fillId="4" borderId="13" xfId="0" applyNumberFormat="1" applyFont="1" applyFill="1" applyBorder="1" applyAlignment="1">
      <alignment horizontal="left"/>
    </xf>
    <xf numFmtId="2" fontId="13" fillId="4" borderId="13" xfId="0" applyNumberFormat="1" applyFont="1" applyFill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9" fillId="4" borderId="13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80" fontId="13" fillId="25" borderId="13" xfId="0" applyNumberFormat="1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3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4" fontId="1" fillId="0" borderId="24" xfId="0" applyNumberFormat="1" applyFont="1" applyBorder="1" applyAlignment="1">
      <alignment horizontal="right"/>
    </xf>
    <xf numFmtId="0" fontId="4" fillId="0" borderId="20" xfId="0" applyFont="1" applyBorder="1" applyAlignment="1">
      <alignment horizontal="justify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186" fontId="15" fillId="25" borderId="13" xfId="0" applyNumberFormat="1" applyFont="1" applyFill="1" applyBorder="1" applyAlignment="1">
      <alignment horizontal="left"/>
    </xf>
    <xf numFmtId="49" fontId="4" fillId="0" borderId="13" xfId="0" applyNumberFormat="1" applyFont="1" applyBorder="1" applyAlignment="1">
      <alignment horizontal="left" wrapText="1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20" xfId="0" applyFont="1" applyBorder="1" applyAlignment="1">
      <alignment wrapText="1"/>
    </xf>
    <xf numFmtId="0" fontId="25" fillId="0" borderId="0" xfId="0" applyFont="1" applyBorder="1" applyAlignment="1">
      <alignment/>
    </xf>
    <xf numFmtId="0" fontId="4" fillId="0" borderId="20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" fontId="20" fillId="0" borderId="24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9" fontId="20" fillId="0" borderId="1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181" fontId="4" fillId="0" borderId="24" xfId="0" applyNumberFormat="1" applyFont="1" applyBorder="1" applyAlignment="1">
      <alignment horizontal="right"/>
    </xf>
    <xf numFmtId="181" fontId="26" fillId="0" borderId="24" xfId="0" applyNumberFormat="1" applyFont="1" applyBorder="1" applyAlignment="1">
      <alignment horizontal="right"/>
    </xf>
    <xf numFmtId="0" fontId="27" fillId="0" borderId="20" xfId="0" applyFont="1" applyBorder="1" applyAlignment="1">
      <alignment wrapText="1"/>
    </xf>
    <xf numFmtId="0" fontId="0" fillId="0" borderId="24" xfId="0" applyFont="1" applyBorder="1" applyAlignment="1">
      <alignment/>
    </xf>
    <xf numFmtId="0" fontId="4" fillId="0" borderId="0" xfId="0" applyFont="1" applyAlignment="1">
      <alignment horizontal="center"/>
    </xf>
    <xf numFmtId="0" fontId="20" fillId="0" borderId="20" xfId="0" applyFont="1" applyBorder="1" applyAlignment="1">
      <alignment horizontal="left" wrapText="1"/>
    </xf>
    <xf numFmtId="0" fontId="28" fillId="0" borderId="2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/>
    </xf>
    <xf numFmtId="0" fontId="28" fillId="0" borderId="2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Alignment="1">
      <alignment wrapText="1"/>
    </xf>
    <xf numFmtId="0" fontId="28" fillId="0" borderId="25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justify" vertical="top" wrapText="1"/>
    </xf>
    <xf numFmtId="0" fontId="28" fillId="0" borderId="24" xfId="0" applyFont="1" applyBorder="1" applyAlignment="1">
      <alignment vertical="top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vertical="top" wrapText="1"/>
    </xf>
    <xf numFmtId="0" fontId="28" fillId="0" borderId="31" xfId="0" applyFont="1" applyBorder="1" applyAlignment="1">
      <alignment vertical="top" wrapText="1"/>
    </xf>
    <xf numFmtId="0" fontId="28" fillId="0" borderId="24" xfId="0" applyFont="1" applyBorder="1" applyAlignment="1">
      <alignment horizontal="left" wrapText="1"/>
    </xf>
    <xf numFmtId="0" fontId="31" fillId="0" borderId="0" xfId="0" applyFont="1" applyFill="1" applyAlignment="1">
      <alignment/>
    </xf>
    <xf numFmtId="0" fontId="30" fillId="0" borderId="1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 wrapText="1"/>
    </xf>
    <xf numFmtId="0" fontId="28" fillId="0" borderId="20" xfId="0" applyFont="1" applyBorder="1" applyAlignment="1">
      <alignment wrapText="1"/>
    </xf>
    <xf numFmtId="49" fontId="30" fillId="0" borderId="13" xfId="0" applyNumberFormat="1" applyFont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186" fontId="11" fillId="0" borderId="0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186" fontId="11" fillId="0" borderId="35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86" fontId="11" fillId="0" borderId="24" xfId="0" applyNumberFormat="1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wrapText="1"/>
    </xf>
    <xf numFmtId="180" fontId="11" fillId="0" borderId="24" xfId="0" applyNumberFormat="1" applyFont="1" applyFill="1" applyBorder="1" applyAlignment="1">
      <alignment horizontal="right" vertical="center" wrapText="1"/>
    </xf>
    <xf numFmtId="180" fontId="11" fillId="0" borderId="24" xfId="0" applyNumberFormat="1" applyFont="1" applyFill="1" applyBorder="1" applyAlignment="1">
      <alignment horizontal="center" wrapText="1"/>
    </xf>
    <xf numFmtId="186" fontId="31" fillId="0" borderId="24" xfId="0" applyNumberFormat="1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left" wrapText="1"/>
    </xf>
    <xf numFmtId="186" fontId="11" fillId="0" borderId="24" xfId="0" applyNumberFormat="1" applyFont="1" applyFill="1" applyBorder="1" applyAlignment="1">
      <alignment horizontal="center" wrapText="1"/>
    </xf>
    <xf numFmtId="0" fontId="11" fillId="0" borderId="36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left" vertical="center" wrapText="1"/>
    </xf>
    <xf numFmtId="180" fontId="11" fillId="0" borderId="31" xfId="0" applyNumberFormat="1" applyFont="1" applyFill="1" applyBorder="1" applyAlignment="1">
      <alignment horizontal="center" wrapText="1"/>
    </xf>
    <xf numFmtId="186" fontId="11" fillId="0" borderId="24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/>
    </xf>
    <xf numFmtId="186" fontId="11" fillId="0" borderId="38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/>
    </xf>
    <xf numFmtId="186" fontId="1" fillId="0" borderId="0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wrapText="1"/>
    </xf>
    <xf numFmtId="0" fontId="14" fillId="0" borderId="17" xfId="0" applyFont="1" applyBorder="1" applyAlignment="1">
      <alignment/>
    </xf>
    <xf numFmtId="49" fontId="14" fillId="0" borderId="13" xfId="0" applyNumberFormat="1" applyFont="1" applyBorder="1" applyAlignment="1">
      <alignment/>
    </xf>
    <xf numFmtId="0" fontId="14" fillId="0" borderId="21" xfId="0" applyFont="1" applyBorder="1" applyAlignment="1">
      <alignment/>
    </xf>
    <xf numFmtId="2" fontId="14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4" fillId="0" borderId="17" xfId="0" applyFont="1" applyBorder="1" applyAlignment="1">
      <alignment/>
    </xf>
    <xf numFmtId="180" fontId="14" fillId="0" borderId="17" xfId="0" applyNumberFormat="1" applyFont="1" applyBorder="1" applyAlignment="1">
      <alignment/>
    </xf>
    <xf numFmtId="0" fontId="19" fillId="0" borderId="13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3" xfId="0" applyFont="1" applyBorder="1" applyAlignment="1">
      <alignment/>
    </xf>
    <xf numFmtId="186" fontId="14" fillId="0" borderId="17" xfId="0" applyNumberFormat="1" applyFont="1" applyBorder="1" applyAlignment="1">
      <alignment/>
    </xf>
    <xf numFmtId="0" fontId="14" fillId="22" borderId="13" xfId="0" applyFont="1" applyFill="1" applyBorder="1" applyAlignment="1">
      <alignment/>
    </xf>
    <xf numFmtId="180" fontId="14" fillId="22" borderId="17" xfId="0" applyNumberFormat="1" applyFont="1" applyFill="1" applyBorder="1" applyAlignment="1">
      <alignment/>
    </xf>
    <xf numFmtId="0" fontId="13" fillId="22" borderId="13" xfId="0" applyFont="1" applyFill="1" applyBorder="1" applyAlignment="1">
      <alignment horizontal="left"/>
    </xf>
    <xf numFmtId="0" fontId="19" fillId="22" borderId="13" xfId="0" applyFont="1" applyFill="1" applyBorder="1" applyAlignment="1">
      <alignment horizontal="left"/>
    </xf>
    <xf numFmtId="0" fontId="13" fillId="22" borderId="17" xfId="0" applyFont="1" applyFill="1" applyBorder="1" applyAlignment="1">
      <alignment horizontal="left"/>
    </xf>
    <xf numFmtId="0" fontId="13" fillId="22" borderId="13" xfId="0" applyFont="1" applyFill="1" applyBorder="1" applyAlignment="1">
      <alignment/>
    </xf>
    <xf numFmtId="180" fontId="14" fillId="0" borderId="13" xfId="0" applyNumberFormat="1" applyFont="1" applyBorder="1" applyAlignment="1">
      <alignment/>
    </xf>
    <xf numFmtId="180" fontId="13" fillId="0" borderId="13" xfId="0" applyNumberFormat="1" applyFont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4" fillId="26" borderId="13" xfId="0" applyFont="1" applyFill="1" applyBorder="1" applyAlignment="1">
      <alignment/>
    </xf>
    <xf numFmtId="0" fontId="14" fillId="26" borderId="17" xfId="0" applyFont="1" applyFill="1" applyBorder="1" applyAlignment="1">
      <alignment/>
    </xf>
    <xf numFmtId="0" fontId="13" fillId="26" borderId="13" xfId="0" applyFont="1" applyFill="1" applyBorder="1" applyAlignment="1">
      <alignment horizontal="left"/>
    </xf>
    <xf numFmtId="0" fontId="19" fillId="26" borderId="13" xfId="0" applyFont="1" applyFill="1" applyBorder="1" applyAlignment="1">
      <alignment horizontal="left"/>
    </xf>
    <xf numFmtId="0" fontId="13" fillId="26" borderId="17" xfId="0" applyFont="1" applyFill="1" applyBorder="1" applyAlignment="1">
      <alignment horizontal="left"/>
    </xf>
    <xf numFmtId="0" fontId="13" fillId="26" borderId="13" xfId="0" applyFont="1" applyFill="1" applyBorder="1" applyAlignment="1">
      <alignment/>
    </xf>
    <xf numFmtId="0" fontId="14" fillId="22" borderId="17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22" borderId="21" xfId="0" applyFont="1" applyFill="1" applyBorder="1" applyAlignment="1">
      <alignment/>
    </xf>
    <xf numFmtId="180" fontId="14" fillId="22" borderId="0" xfId="0" applyNumberFormat="1" applyFont="1" applyFill="1" applyBorder="1" applyAlignment="1">
      <alignment/>
    </xf>
    <xf numFmtId="180" fontId="14" fillId="4" borderId="0" xfId="0" applyNumberFormat="1" applyFont="1" applyFill="1" applyBorder="1" applyAlignment="1">
      <alignment/>
    </xf>
    <xf numFmtId="2" fontId="13" fillId="22" borderId="13" xfId="0" applyNumberFormat="1" applyFont="1" applyFill="1" applyBorder="1" applyAlignment="1">
      <alignment horizontal="left"/>
    </xf>
    <xf numFmtId="180" fontId="14" fillId="0" borderId="18" xfId="0" applyNumberFormat="1" applyFont="1" applyBorder="1" applyAlignment="1">
      <alignment/>
    </xf>
    <xf numFmtId="186" fontId="14" fillId="0" borderId="13" xfId="0" applyNumberFormat="1" applyFont="1" applyBorder="1" applyAlignment="1">
      <alignment horizontal="left"/>
    </xf>
    <xf numFmtId="2" fontId="13" fillId="0" borderId="13" xfId="0" applyNumberFormat="1" applyFont="1" applyBorder="1" applyAlignment="1">
      <alignment horizontal="left"/>
    </xf>
    <xf numFmtId="0" fontId="14" fillId="22" borderId="18" xfId="0" applyFont="1" applyFill="1" applyBorder="1" applyAlignment="1">
      <alignment/>
    </xf>
    <xf numFmtId="0" fontId="13" fillId="0" borderId="17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0" xfId="0" applyFont="1" applyAlignment="1">
      <alignment wrapText="1"/>
    </xf>
    <xf numFmtId="0" fontId="32" fillId="0" borderId="13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left" wrapText="1"/>
    </xf>
    <xf numFmtId="4" fontId="20" fillId="0" borderId="38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right" vertical="center" wrapText="1"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0" fontId="0" fillId="24" borderId="13" xfId="0" applyFill="1" applyBorder="1" applyAlignment="1">
      <alignment horizontal="center"/>
    </xf>
    <xf numFmtId="188" fontId="9" fillId="0" borderId="13" xfId="0" applyNumberFormat="1" applyFont="1" applyBorder="1" applyAlignment="1">
      <alignment/>
    </xf>
    <xf numFmtId="0" fontId="7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0" fillId="24" borderId="13" xfId="0" applyFont="1" applyFill="1" applyBorder="1" applyAlignment="1">
      <alignment horizontal="center"/>
    </xf>
    <xf numFmtId="0" fontId="33" fillId="0" borderId="13" xfId="0" applyFont="1" applyBorder="1" applyAlignment="1">
      <alignment wrapText="1"/>
    </xf>
    <xf numFmtId="180" fontId="9" fillId="0" borderId="13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Font="1" applyBorder="1" applyAlignment="1">
      <alignment vertical="top" wrapText="1"/>
    </xf>
    <xf numFmtId="0" fontId="0" fillId="0" borderId="36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8" xfId="0" applyBorder="1" applyAlignment="1">
      <alignment horizontal="right"/>
    </xf>
    <xf numFmtId="0" fontId="13" fillId="25" borderId="13" xfId="0" applyFont="1" applyFill="1" applyBorder="1" applyAlignment="1">
      <alignment horizontal="left"/>
    </xf>
    <xf numFmtId="2" fontId="13" fillId="25" borderId="13" xfId="0" applyNumberFormat="1" applyFont="1" applyFill="1" applyBorder="1" applyAlignment="1">
      <alignment horizontal="left"/>
    </xf>
    <xf numFmtId="2" fontId="13" fillId="24" borderId="13" xfId="0" applyNumberFormat="1" applyFont="1" applyFill="1" applyBorder="1" applyAlignment="1">
      <alignment horizontal="left"/>
    </xf>
    <xf numFmtId="0" fontId="13" fillId="24" borderId="13" xfId="0" applyFont="1" applyFill="1" applyBorder="1" applyAlignment="1">
      <alignment horizontal="left"/>
    </xf>
    <xf numFmtId="0" fontId="0" fillId="0" borderId="21" xfId="0" applyFill="1" applyBorder="1" applyAlignment="1">
      <alignment horizontal="right"/>
    </xf>
    <xf numFmtId="0" fontId="52" fillId="0" borderId="13" xfId="0" applyFont="1" applyBorder="1" applyAlignment="1">
      <alignment horizontal="right"/>
    </xf>
    <xf numFmtId="0" fontId="28" fillId="0" borderId="27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 wrapText="1"/>
      <protection/>
    </xf>
    <xf numFmtId="0" fontId="1" fillId="0" borderId="2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0" borderId="24" xfId="0" applyFont="1" applyBorder="1" applyAlignment="1">
      <alignment horizontal="justify" vertical="top" wrapText="1"/>
    </xf>
    <xf numFmtId="0" fontId="28" fillId="0" borderId="2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13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28" fillId="0" borderId="42" xfId="0" applyFont="1" applyBorder="1" applyAlignment="1">
      <alignment horizontal="center" vertical="top" wrapText="1"/>
    </xf>
    <xf numFmtId="0" fontId="28" fillId="0" borderId="4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24" xfId="0" applyFont="1" applyBorder="1" applyAlignment="1">
      <alignment vertical="top" wrapText="1"/>
    </xf>
    <xf numFmtId="0" fontId="28" fillId="0" borderId="38" xfId="0" applyFont="1" applyBorder="1" applyAlignment="1">
      <alignment vertical="top" wrapText="1"/>
    </xf>
    <xf numFmtId="0" fontId="14" fillId="0" borderId="17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186" fontId="14" fillId="0" borderId="17" xfId="0" applyNumberFormat="1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186" fontId="14" fillId="0" borderId="17" xfId="0" applyNumberFormat="1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8" fillId="0" borderId="42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0" fontId="24" fillId="0" borderId="3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53" fillId="0" borderId="13" xfId="0" applyFont="1" applyBorder="1" applyAlignment="1">
      <alignment wrapText="1"/>
    </xf>
    <xf numFmtId="0" fontId="53" fillId="0" borderId="0" xfId="0" applyFont="1" applyAlignment="1">
      <alignment/>
    </xf>
    <xf numFmtId="0" fontId="53" fillId="0" borderId="13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21" xfId="0" applyNumberForma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4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9.57421875" style="0" customWidth="1"/>
    <col min="6" max="6" width="13.421875" style="0" customWidth="1"/>
  </cols>
  <sheetData>
    <row r="1" spans="1:2" ht="12.75">
      <c r="A1" t="s">
        <v>582</v>
      </c>
      <c r="B1" t="s">
        <v>583</v>
      </c>
    </row>
    <row r="2" spans="1:2" ht="12.75">
      <c r="A2" t="s">
        <v>584</v>
      </c>
      <c r="B2" t="s">
        <v>585</v>
      </c>
    </row>
    <row r="3" ht="12.75">
      <c r="B3" t="s">
        <v>586</v>
      </c>
    </row>
    <row r="4" ht="12.75">
      <c r="B4" t="s">
        <v>587</v>
      </c>
    </row>
    <row r="5" ht="12.75">
      <c r="B5" t="s">
        <v>588</v>
      </c>
    </row>
    <row r="6" ht="12.75">
      <c r="B6" t="s">
        <v>589</v>
      </c>
    </row>
    <row r="7" spans="1:2" ht="12.75">
      <c r="A7" t="s">
        <v>590</v>
      </c>
      <c r="B7" t="s">
        <v>585</v>
      </c>
    </row>
    <row r="8" ht="12.75">
      <c r="B8" t="s">
        <v>591</v>
      </c>
    </row>
    <row r="9" ht="12.75">
      <c r="B9" t="s">
        <v>592</v>
      </c>
    </row>
    <row r="10" ht="12.75">
      <c r="B10" t="s">
        <v>593</v>
      </c>
    </row>
    <row r="11" ht="12.75">
      <c r="B11" t="s">
        <v>594</v>
      </c>
    </row>
    <row r="12" ht="12.75">
      <c r="B12" t="s">
        <v>595</v>
      </c>
    </row>
    <row r="13" ht="12.75">
      <c r="B13" t="s">
        <v>596</v>
      </c>
    </row>
    <row r="14" ht="12.75">
      <c r="B14" t="s">
        <v>597</v>
      </c>
    </row>
    <row r="15" spans="1:2" ht="12.75">
      <c r="A15" t="s">
        <v>598</v>
      </c>
      <c r="B15" t="s">
        <v>585</v>
      </c>
    </row>
    <row r="16" ht="12.75">
      <c r="B16" t="s">
        <v>599</v>
      </c>
    </row>
    <row r="17" ht="12.75">
      <c r="B17" t="s">
        <v>600</v>
      </c>
    </row>
    <row r="18" spans="1:2" ht="12.75">
      <c r="A18" t="s">
        <v>601</v>
      </c>
      <c r="B18" t="s">
        <v>602</v>
      </c>
    </row>
    <row r="19" spans="1:2" ht="12.75">
      <c r="A19" t="s">
        <v>603</v>
      </c>
      <c r="B19" t="s">
        <v>604</v>
      </c>
    </row>
    <row r="20" spans="1:2" ht="12.75">
      <c r="A20" t="s">
        <v>605</v>
      </c>
      <c r="B20" t="s">
        <v>606</v>
      </c>
    </row>
    <row r="21" ht="12.75">
      <c r="B21" t="s">
        <v>607</v>
      </c>
    </row>
    <row r="22" ht="12.75">
      <c r="B22" t="s">
        <v>608</v>
      </c>
    </row>
    <row r="23" ht="12.75">
      <c r="B23" t="s">
        <v>609</v>
      </c>
    </row>
    <row r="24" spans="1:2" ht="12.75">
      <c r="A24" t="s">
        <v>610</v>
      </c>
      <c r="B24" t="s">
        <v>611</v>
      </c>
    </row>
    <row r="25" spans="1:2" ht="12.75">
      <c r="A25" t="s">
        <v>612</v>
      </c>
      <c r="B25" t="s">
        <v>613</v>
      </c>
    </row>
    <row r="26" ht="12.75">
      <c r="B26" t="s">
        <v>614</v>
      </c>
    </row>
    <row r="27" spans="1:2" ht="12.75">
      <c r="A27" t="s">
        <v>615</v>
      </c>
      <c r="B27" t="s">
        <v>616</v>
      </c>
    </row>
    <row r="28" ht="12.75">
      <c r="B28" t="s">
        <v>614</v>
      </c>
    </row>
    <row r="29" spans="1:2" ht="12.75">
      <c r="A29" t="s">
        <v>617</v>
      </c>
      <c r="B29" t="s">
        <v>618</v>
      </c>
    </row>
    <row r="30" spans="1:2" ht="12.75">
      <c r="A30" t="s">
        <v>619</v>
      </c>
      <c r="B30" t="s">
        <v>620</v>
      </c>
    </row>
    <row r="31" ht="12.75">
      <c r="B31" t="s">
        <v>621</v>
      </c>
    </row>
    <row r="32" ht="12.75">
      <c r="B32" t="s">
        <v>622</v>
      </c>
    </row>
    <row r="33" spans="1:2" ht="12.75">
      <c r="A33" t="s">
        <v>623</v>
      </c>
      <c r="B33" t="s">
        <v>620</v>
      </c>
    </row>
    <row r="34" ht="12.75">
      <c r="B34" t="s">
        <v>621</v>
      </c>
    </row>
    <row r="35" ht="12.75">
      <c r="B35" t="s">
        <v>624</v>
      </c>
    </row>
    <row r="36" ht="12.75">
      <c r="B36" t="s">
        <v>625</v>
      </c>
    </row>
    <row r="37" ht="12.75">
      <c r="B37" t="s">
        <v>626</v>
      </c>
    </row>
    <row r="38" spans="1:2" ht="12.75">
      <c r="A38" t="s">
        <v>627</v>
      </c>
      <c r="B38" t="s">
        <v>620</v>
      </c>
    </row>
    <row r="39" ht="12.75">
      <c r="B39" t="s">
        <v>628</v>
      </c>
    </row>
    <row r="40" ht="12.75">
      <c r="B40" t="s">
        <v>629</v>
      </c>
    </row>
    <row r="41" spans="1:2" ht="12.75">
      <c r="A41" t="s">
        <v>632</v>
      </c>
      <c r="B41" t="s">
        <v>620</v>
      </c>
    </row>
    <row r="42" ht="12.75">
      <c r="B42" t="s">
        <v>628</v>
      </c>
    </row>
    <row r="43" ht="12.75">
      <c r="B43" t="s">
        <v>624</v>
      </c>
    </row>
    <row r="44" ht="12.75">
      <c r="B44" t="s">
        <v>625</v>
      </c>
    </row>
    <row r="45" ht="12.75">
      <c r="B45" t="s">
        <v>633</v>
      </c>
    </row>
    <row r="46" spans="1:2" ht="12.75">
      <c r="A46" t="s">
        <v>634</v>
      </c>
      <c r="B46" t="s">
        <v>635</v>
      </c>
    </row>
    <row r="47" spans="1:2" ht="12.75">
      <c r="A47" t="s">
        <v>636</v>
      </c>
      <c r="B47" t="s">
        <v>637</v>
      </c>
    </row>
    <row r="48" ht="12.75">
      <c r="B48" t="s">
        <v>638</v>
      </c>
    </row>
    <row r="49" ht="12.75">
      <c r="B49" t="s">
        <v>639</v>
      </c>
    </row>
    <row r="50" spans="1:2" ht="12.75">
      <c r="A50" t="s">
        <v>640</v>
      </c>
      <c r="B50" t="s">
        <v>637</v>
      </c>
    </row>
    <row r="51" ht="12.75">
      <c r="B51" t="s">
        <v>641</v>
      </c>
    </row>
    <row r="52" ht="12.75">
      <c r="B52" t="s">
        <v>642</v>
      </c>
    </row>
    <row r="53" ht="12.75">
      <c r="B53" t="s">
        <v>643</v>
      </c>
    </row>
    <row r="54" ht="12.75">
      <c r="B54" t="s">
        <v>644</v>
      </c>
    </row>
    <row r="55" ht="12.75">
      <c r="B55" t="s">
        <v>645</v>
      </c>
    </row>
    <row r="56" spans="1:2" ht="12.75">
      <c r="A56" t="s">
        <v>646</v>
      </c>
      <c r="B56" t="s">
        <v>647</v>
      </c>
    </row>
    <row r="57" ht="12.75">
      <c r="B57" t="s">
        <v>648</v>
      </c>
    </row>
    <row r="58" ht="12.75">
      <c r="B58" t="s">
        <v>649</v>
      </c>
    </row>
    <row r="59" ht="12.75">
      <c r="B59" t="s">
        <v>650</v>
      </c>
    </row>
    <row r="60" ht="12.75">
      <c r="B60" t="s">
        <v>651</v>
      </c>
    </row>
    <row r="61" ht="12.75">
      <c r="B61" t="s">
        <v>652</v>
      </c>
    </row>
    <row r="62" spans="1:2" ht="12.75">
      <c r="A62" t="s">
        <v>653</v>
      </c>
      <c r="B62" t="s">
        <v>647</v>
      </c>
    </row>
    <row r="63" ht="12.75">
      <c r="B63" t="s">
        <v>654</v>
      </c>
    </row>
    <row r="64" ht="12.75">
      <c r="B64" t="s">
        <v>655</v>
      </c>
    </row>
    <row r="65" spans="1:2" ht="12.75">
      <c r="A65" t="s">
        <v>656</v>
      </c>
      <c r="B65" t="s">
        <v>657</v>
      </c>
    </row>
    <row r="66" ht="12.75">
      <c r="B66" t="s">
        <v>658</v>
      </c>
    </row>
    <row r="67" ht="12.75">
      <c r="B67" t="s">
        <v>659</v>
      </c>
    </row>
    <row r="68" ht="12.75">
      <c r="B68" t="s">
        <v>660</v>
      </c>
    </row>
    <row r="69" ht="12.75">
      <c r="B69" t="s">
        <v>661</v>
      </c>
    </row>
    <row r="70" ht="12.75">
      <c r="B70" t="s">
        <v>662</v>
      </c>
    </row>
    <row r="71" spans="1:2" ht="12.75">
      <c r="A71" t="s">
        <v>663</v>
      </c>
      <c r="B71" t="s">
        <v>664</v>
      </c>
    </row>
    <row r="72" ht="12.75">
      <c r="B72" t="s">
        <v>665</v>
      </c>
    </row>
    <row r="73" spans="1:2" ht="12.75">
      <c r="A73" t="s">
        <v>666</v>
      </c>
      <c r="B73" t="s">
        <v>667</v>
      </c>
    </row>
    <row r="74" ht="12.75">
      <c r="B74" t="s">
        <v>668</v>
      </c>
    </row>
    <row r="75" spans="1:2" ht="12.75">
      <c r="A75" t="s">
        <v>669</v>
      </c>
      <c r="B75" t="s">
        <v>670</v>
      </c>
    </row>
    <row r="76" spans="1:2" ht="12.75">
      <c r="A76" t="s">
        <v>671</v>
      </c>
      <c r="B76" t="s">
        <v>672</v>
      </c>
    </row>
    <row r="77" spans="1:2" ht="12.75">
      <c r="A77" t="s">
        <v>673</v>
      </c>
      <c r="B77" t="s">
        <v>674</v>
      </c>
    </row>
    <row r="78" ht="12.75">
      <c r="B78" t="s">
        <v>678</v>
      </c>
    </row>
    <row r="79" spans="1:2" ht="12.75">
      <c r="A79" t="s">
        <v>679</v>
      </c>
      <c r="B79" t="s">
        <v>680</v>
      </c>
    </row>
    <row r="80" spans="1:2" ht="12.75">
      <c r="A80" t="s">
        <v>681</v>
      </c>
      <c r="B80" t="s">
        <v>682</v>
      </c>
    </row>
    <row r="81" ht="12.75">
      <c r="B81" t="s">
        <v>683</v>
      </c>
    </row>
    <row r="82" spans="1:2" ht="12.75">
      <c r="A82" t="s">
        <v>684</v>
      </c>
      <c r="B82" t="s">
        <v>685</v>
      </c>
    </row>
    <row r="83" ht="12.75">
      <c r="B83" t="s">
        <v>686</v>
      </c>
    </row>
    <row r="84" spans="1:2" ht="12.75">
      <c r="A84" t="s">
        <v>687</v>
      </c>
      <c r="B84" t="s">
        <v>685</v>
      </c>
    </row>
    <row r="85" ht="12.75">
      <c r="B85" t="s">
        <v>688</v>
      </c>
    </row>
    <row r="86" ht="12.75">
      <c r="B86" t="s">
        <v>689</v>
      </c>
    </row>
    <row r="87" spans="1:2" ht="12.75">
      <c r="A87" t="s">
        <v>690</v>
      </c>
      <c r="B87" t="s">
        <v>691</v>
      </c>
    </row>
    <row r="88" ht="12.75">
      <c r="B88" t="s">
        <v>692</v>
      </c>
    </row>
    <row r="89" ht="12.75">
      <c r="B89" t="s">
        <v>693</v>
      </c>
    </row>
    <row r="90" ht="12.75">
      <c r="B90" t="s">
        <v>694</v>
      </c>
    </row>
    <row r="91" ht="12.75">
      <c r="B91" t="s">
        <v>695</v>
      </c>
    </row>
    <row r="92" ht="12.75">
      <c r="B92" t="s">
        <v>696</v>
      </c>
    </row>
    <row r="93" ht="12.75">
      <c r="B93" t="s">
        <v>697</v>
      </c>
    </row>
    <row r="94" spans="1:2" ht="12.75">
      <c r="A94" t="s">
        <v>698</v>
      </c>
      <c r="B94" t="s">
        <v>700</v>
      </c>
    </row>
    <row r="95" ht="12.75">
      <c r="B95" t="s">
        <v>701</v>
      </c>
    </row>
    <row r="96" ht="12.75">
      <c r="B96" t="s">
        <v>702</v>
      </c>
    </row>
    <row r="97" ht="12.75">
      <c r="B97" t="s">
        <v>703</v>
      </c>
    </row>
    <row r="98" ht="12.75">
      <c r="B98" t="s">
        <v>704</v>
      </c>
    </row>
    <row r="99" spans="1:2" ht="12.75">
      <c r="A99" t="s">
        <v>705</v>
      </c>
      <c r="B99" t="s">
        <v>700</v>
      </c>
    </row>
    <row r="100" ht="12.75">
      <c r="B100" t="s">
        <v>701</v>
      </c>
    </row>
    <row r="101" ht="12.75">
      <c r="B101" t="s">
        <v>706</v>
      </c>
    </row>
    <row r="102" ht="12.75">
      <c r="B102" t="s">
        <v>707</v>
      </c>
    </row>
    <row r="103" ht="12.75">
      <c r="B103" t="s">
        <v>703</v>
      </c>
    </row>
    <row r="104" ht="12.75">
      <c r="B104" t="s">
        <v>704</v>
      </c>
    </row>
    <row r="105" spans="1:2" ht="12.75">
      <c r="A105" t="s">
        <v>708</v>
      </c>
      <c r="B105" t="s">
        <v>709</v>
      </c>
    </row>
    <row r="106" ht="12.75">
      <c r="B106" t="s">
        <v>710</v>
      </c>
    </row>
    <row r="107" ht="12.75">
      <c r="B107" t="s">
        <v>711</v>
      </c>
    </row>
    <row r="108" ht="12.75">
      <c r="B108" t="s">
        <v>712</v>
      </c>
    </row>
    <row r="109" ht="12.75">
      <c r="B109" t="s">
        <v>713</v>
      </c>
    </row>
    <row r="110" ht="12.75">
      <c r="B110" t="s">
        <v>714</v>
      </c>
    </row>
    <row r="111" spans="1:2" ht="12.75">
      <c r="A111" t="s">
        <v>715</v>
      </c>
      <c r="B111" t="s">
        <v>709</v>
      </c>
    </row>
    <row r="112" ht="12.75">
      <c r="B112" t="s">
        <v>710</v>
      </c>
    </row>
    <row r="113" ht="12.75">
      <c r="B113" t="s">
        <v>716</v>
      </c>
    </row>
    <row r="114" ht="12.75">
      <c r="B114" t="s">
        <v>717</v>
      </c>
    </row>
    <row r="115" ht="12.75">
      <c r="B115" t="s">
        <v>718</v>
      </c>
    </row>
    <row r="116" spans="1:2" ht="12.75">
      <c r="A116" t="s">
        <v>719</v>
      </c>
      <c r="B116" t="s">
        <v>720</v>
      </c>
    </row>
    <row r="117" ht="12.75">
      <c r="B117" t="s">
        <v>721</v>
      </c>
    </row>
    <row r="118" spans="1:2" ht="12.75">
      <c r="A118" t="s">
        <v>722</v>
      </c>
      <c r="B118" t="s">
        <v>723</v>
      </c>
    </row>
    <row r="119" spans="1:2" ht="12.75">
      <c r="A119" t="s">
        <v>724</v>
      </c>
      <c r="B119" t="s">
        <v>725</v>
      </c>
    </row>
    <row r="120" spans="1:2" ht="12.75">
      <c r="A120" t="s">
        <v>726</v>
      </c>
      <c r="B120" t="s">
        <v>727</v>
      </c>
    </row>
    <row r="121" ht="12.75">
      <c r="B121" t="s">
        <v>728</v>
      </c>
    </row>
    <row r="122" spans="1:2" ht="12.75">
      <c r="A122" t="s">
        <v>729</v>
      </c>
      <c r="B122" t="s">
        <v>730</v>
      </c>
    </row>
    <row r="123" spans="1:2" ht="12.75">
      <c r="A123" t="s">
        <v>731</v>
      </c>
      <c r="B123" t="s">
        <v>732</v>
      </c>
    </row>
    <row r="124" ht="12.75">
      <c r="B124" t="s">
        <v>733</v>
      </c>
    </row>
    <row r="125" ht="12.75">
      <c r="B125" t="s">
        <v>734</v>
      </c>
    </row>
    <row r="126" spans="1:2" ht="12.75">
      <c r="A126" t="s">
        <v>735</v>
      </c>
      <c r="B126" t="s">
        <v>736</v>
      </c>
    </row>
    <row r="127" ht="12.75">
      <c r="B127" t="s">
        <v>609</v>
      </c>
    </row>
    <row r="128" spans="1:2" ht="12.75">
      <c r="A128" t="s">
        <v>737</v>
      </c>
      <c r="B128" t="s">
        <v>738</v>
      </c>
    </row>
    <row r="129" ht="12.75">
      <c r="B129" t="s">
        <v>739</v>
      </c>
    </row>
    <row r="130" spans="1:2" ht="12.75">
      <c r="A130" t="s">
        <v>740</v>
      </c>
      <c r="B130" t="s">
        <v>741</v>
      </c>
    </row>
    <row r="131" spans="1:2" ht="12.75">
      <c r="A131" t="s">
        <v>742</v>
      </c>
      <c r="B131" t="s">
        <v>744</v>
      </c>
    </row>
    <row r="132" ht="12.75">
      <c r="B132" t="s">
        <v>745</v>
      </c>
    </row>
    <row r="133" spans="1:2" ht="12.75">
      <c r="A133" t="s">
        <v>746</v>
      </c>
      <c r="B133" t="s">
        <v>747</v>
      </c>
    </row>
    <row r="134" ht="12.75">
      <c r="B134" t="s">
        <v>748</v>
      </c>
    </row>
    <row r="135" ht="12.75">
      <c r="B135" t="s">
        <v>749</v>
      </c>
    </row>
    <row r="136" ht="12.75">
      <c r="B136" t="s">
        <v>750</v>
      </c>
    </row>
    <row r="137" ht="12.75">
      <c r="B137" t="s">
        <v>751</v>
      </c>
    </row>
    <row r="138" ht="12.75">
      <c r="B138" t="s">
        <v>752</v>
      </c>
    </row>
    <row r="139" ht="12.75">
      <c r="B139" t="s">
        <v>753</v>
      </c>
    </row>
    <row r="140" spans="1:2" ht="12.75">
      <c r="A140" t="s">
        <v>754</v>
      </c>
      <c r="B140" t="s">
        <v>747</v>
      </c>
    </row>
    <row r="141" ht="12.75">
      <c r="B141" t="s">
        <v>755</v>
      </c>
    </row>
    <row r="142" ht="12.75">
      <c r="B142" t="s">
        <v>756</v>
      </c>
    </row>
    <row r="143" ht="12.75">
      <c r="B143" t="s">
        <v>757</v>
      </c>
    </row>
    <row r="144" ht="12.75">
      <c r="B144" t="s">
        <v>758</v>
      </c>
    </row>
    <row r="145" ht="12.75">
      <c r="B145" t="s">
        <v>759</v>
      </c>
    </row>
    <row r="146" spans="1:2" ht="12.75">
      <c r="A146" t="s">
        <v>760</v>
      </c>
      <c r="B146" t="s">
        <v>761</v>
      </c>
    </row>
    <row r="147" ht="12.75">
      <c r="B147" t="s">
        <v>762</v>
      </c>
    </row>
    <row r="148" ht="12.75">
      <c r="B148" t="s">
        <v>757</v>
      </c>
    </row>
    <row r="149" ht="12.75">
      <c r="B149" t="s">
        <v>764</v>
      </c>
    </row>
    <row r="150" ht="12.75">
      <c r="B150" t="s">
        <v>696</v>
      </c>
    </row>
    <row r="151" ht="12.75">
      <c r="B151" t="s">
        <v>765</v>
      </c>
    </row>
    <row r="152" ht="12.75">
      <c r="B152" t="s">
        <v>766</v>
      </c>
    </row>
    <row r="153" spans="1:2" ht="12.75">
      <c r="A153" t="s">
        <v>767</v>
      </c>
      <c r="B153" t="s">
        <v>747</v>
      </c>
    </row>
    <row r="154" ht="12.75">
      <c r="B154" t="s">
        <v>748</v>
      </c>
    </row>
    <row r="155" ht="12.75">
      <c r="B155" t="s">
        <v>749</v>
      </c>
    </row>
    <row r="156" ht="12.75">
      <c r="B156" t="s">
        <v>750</v>
      </c>
    </row>
    <row r="157" ht="12.75">
      <c r="B157" t="s">
        <v>751</v>
      </c>
    </row>
    <row r="158" ht="12.75">
      <c r="B158" t="s">
        <v>768</v>
      </c>
    </row>
    <row r="159" ht="12.75">
      <c r="B159" t="s">
        <v>769</v>
      </c>
    </row>
    <row r="160" spans="1:2" ht="12.75">
      <c r="A160" t="s">
        <v>770</v>
      </c>
      <c r="B160" t="s">
        <v>747</v>
      </c>
    </row>
    <row r="161" ht="12.75">
      <c r="B161" t="s">
        <v>755</v>
      </c>
    </row>
    <row r="162" ht="12.75">
      <c r="B162" t="s">
        <v>756</v>
      </c>
    </row>
    <row r="163" ht="12.75">
      <c r="B163" t="s">
        <v>757</v>
      </c>
    </row>
    <row r="164" ht="12.75">
      <c r="B164" t="s">
        <v>758</v>
      </c>
    </row>
    <row r="165" ht="12.75">
      <c r="B165" t="s">
        <v>771</v>
      </c>
    </row>
    <row r="166" spans="1:2" ht="12.75">
      <c r="A166" t="s">
        <v>772</v>
      </c>
      <c r="B166" t="s">
        <v>761</v>
      </c>
    </row>
    <row r="167" ht="12.75">
      <c r="B167" t="s">
        <v>762</v>
      </c>
    </row>
    <row r="168" ht="12.75">
      <c r="B168" t="s">
        <v>757</v>
      </c>
    </row>
    <row r="169" ht="12.75">
      <c r="B169" t="s">
        <v>764</v>
      </c>
    </row>
    <row r="170" ht="12.75">
      <c r="B170" t="s">
        <v>696</v>
      </c>
    </row>
    <row r="171" ht="12.75">
      <c r="B171" t="s">
        <v>773</v>
      </c>
    </row>
    <row r="172" ht="12.75">
      <c r="B172" t="s">
        <v>771</v>
      </c>
    </row>
    <row r="173" spans="1:2" ht="12.75">
      <c r="A173" t="s">
        <v>774</v>
      </c>
      <c r="B173" t="s">
        <v>775</v>
      </c>
    </row>
    <row r="174" ht="12.75">
      <c r="B174" t="s">
        <v>776</v>
      </c>
    </row>
    <row r="175" ht="12.75">
      <c r="B175" t="s">
        <v>777</v>
      </c>
    </row>
    <row r="176" ht="12.75">
      <c r="B176" t="s">
        <v>778</v>
      </c>
    </row>
    <row r="177" spans="1:2" ht="12.75">
      <c r="A177" t="s">
        <v>779</v>
      </c>
      <c r="B177" t="s">
        <v>775</v>
      </c>
    </row>
    <row r="178" ht="12.75">
      <c r="B178" t="s">
        <v>780</v>
      </c>
    </row>
    <row r="179" ht="12.75">
      <c r="B179" t="s">
        <v>781</v>
      </c>
    </row>
    <row r="180" spans="1:2" ht="12.75">
      <c r="A180" t="s">
        <v>782</v>
      </c>
      <c r="B180" t="s">
        <v>775</v>
      </c>
    </row>
    <row r="181" ht="12.75">
      <c r="B181" t="s">
        <v>780</v>
      </c>
    </row>
    <row r="182" ht="12.75">
      <c r="B182" t="s">
        <v>783</v>
      </c>
    </row>
    <row r="183" ht="12.75">
      <c r="B183" t="s">
        <v>609</v>
      </c>
    </row>
    <row r="184" spans="1:2" ht="12.75">
      <c r="A184" t="s">
        <v>784</v>
      </c>
      <c r="B184" t="s">
        <v>775</v>
      </c>
    </row>
    <row r="185" spans="1:2" ht="12.75">
      <c r="A185" t="s">
        <v>785</v>
      </c>
      <c r="B185" t="s">
        <v>775</v>
      </c>
    </row>
    <row r="186" ht="12.75">
      <c r="B186" t="s">
        <v>786</v>
      </c>
    </row>
    <row r="187" ht="12.75">
      <c r="B187" t="s">
        <v>787</v>
      </c>
    </row>
    <row r="188" ht="12.75">
      <c r="B188" t="s">
        <v>718</v>
      </c>
    </row>
    <row r="189" spans="1:2" ht="12.75">
      <c r="A189" t="s">
        <v>788</v>
      </c>
      <c r="B189" t="s">
        <v>789</v>
      </c>
    </row>
    <row r="190" ht="12.75">
      <c r="B190" t="s">
        <v>790</v>
      </c>
    </row>
    <row r="191" ht="12.75">
      <c r="B191" t="s">
        <v>791</v>
      </c>
    </row>
    <row r="192" ht="12.75">
      <c r="B192" t="s">
        <v>792</v>
      </c>
    </row>
    <row r="193" ht="12.75">
      <c r="B193" t="s">
        <v>793</v>
      </c>
    </row>
    <row r="194" ht="12.75">
      <c r="B194" t="s">
        <v>794</v>
      </c>
    </row>
    <row r="195" spans="1:2" ht="12.75">
      <c r="A195" t="s">
        <v>795</v>
      </c>
      <c r="B195" t="s">
        <v>796</v>
      </c>
    </row>
    <row r="196" ht="12.75">
      <c r="B196" t="s">
        <v>797</v>
      </c>
    </row>
    <row r="197" ht="12.75">
      <c r="B197" t="s">
        <v>798</v>
      </c>
    </row>
    <row r="198" ht="12.75">
      <c r="B198" t="s">
        <v>799</v>
      </c>
    </row>
    <row r="199" ht="12.75">
      <c r="B199" t="s">
        <v>800</v>
      </c>
    </row>
    <row r="200" ht="12.75">
      <c r="B200" t="s">
        <v>801</v>
      </c>
    </row>
    <row r="201" ht="12.75">
      <c r="B201" t="s">
        <v>802</v>
      </c>
    </row>
    <row r="202" ht="12.75">
      <c r="B202" t="s">
        <v>803</v>
      </c>
    </row>
    <row r="203" spans="1:2" ht="12.75">
      <c r="A203" t="s">
        <v>804</v>
      </c>
      <c r="B203" t="s">
        <v>805</v>
      </c>
    </row>
    <row r="204" ht="12.75">
      <c r="B204" t="s">
        <v>806</v>
      </c>
    </row>
    <row r="205" spans="1:2" ht="12.75">
      <c r="A205" t="s">
        <v>807</v>
      </c>
      <c r="B205" t="s">
        <v>808</v>
      </c>
    </row>
    <row r="206" ht="12.75">
      <c r="B206" t="s">
        <v>810</v>
      </c>
    </row>
    <row r="207" ht="12.75">
      <c r="B207" t="s">
        <v>811</v>
      </c>
    </row>
    <row r="208" ht="12.75">
      <c r="B208" t="s">
        <v>812</v>
      </c>
    </row>
    <row r="209" spans="1:2" ht="12.75">
      <c r="A209" t="s">
        <v>813</v>
      </c>
      <c r="B209" t="s">
        <v>814</v>
      </c>
    </row>
    <row r="210" spans="1:2" ht="12.75">
      <c r="A210" t="s">
        <v>815</v>
      </c>
      <c r="B210" t="s">
        <v>853</v>
      </c>
    </row>
    <row r="211" spans="1:2" ht="12.75">
      <c r="A211" t="s">
        <v>854</v>
      </c>
      <c r="B211" t="s">
        <v>855</v>
      </c>
    </row>
    <row r="212" ht="12.75">
      <c r="B212" t="s">
        <v>609</v>
      </c>
    </row>
    <row r="213" spans="1:2" ht="12.75">
      <c r="A213" t="s">
        <v>856</v>
      </c>
      <c r="B213" t="s">
        <v>857</v>
      </c>
    </row>
    <row r="214" spans="1:2" ht="12.75">
      <c r="A214" t="s">
        <v>858</v>
      </c>
      <c r="B214" t="s">
        <v>859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C1">
      <selection activeCell="I11" sqref="I11"/>
    </sheetView>
  </sheetViews>
  <sheetFormatPr defaultColWidth="9.140625" defaultRowHeight="12.75"/>
  <cols>
    <col min="1" max="1" width="9.140625" style="69" customWidth="1"/>
    <col min="2" max="2" width="14.8515625" style="69" customWidth="1"/>
    <col min="3" max="3" width="6.7109375" style="69" customWidth="1"/>
    <col min="4" max="4" width="7.8515625" style="69" customWidth="1"/>
    <col min="5" max="5" width="6.7109375" style="69" customWidth="1"/>
    <col min="6" max="6" width="6.00390625" style="69" customWidth="1"/>
    <col min="7" max="7" width="6.140625" style="69" customWidth="1"/>
    <col min="8" max="8" width="6.00390625" style="69" customWidth="1"/>
    <col min="9" max="9" width="6.8515625" style="69" customWidth="1"/>
    <col min="10" max="10" width="7.421875" style="69" customWidth="1"/>
    <col min="11" max="11" width="6.00390625" style="69" customWidth="1"/>
    <col min="12" max="14" width="5.421875" style="69" customWidth="1"/>
    <col min="15" max="16" width="5.57421875" style="69" customWidth="1"/>
    <col min="17" max="17" width="6.140625" style="69" customWidth="1"/>
    <col min="18" max="18" width="4.8515625" style="69" customWidth="1"/>
    <col min="19" max="19" width="5.8515625" style="69" customWidth="1"/>
    <col min="20" max="20" width="6.57421875" style="69" customWidth="1"/>
    <col min="21" max="21" width="5.140625" style="69" customWidth="1"/>
    <col min="22" max="22" width="7.28125" style="69" customWidth="1"/>
    <col min="23" max="23" width="6.8515625" style="69" customWidth="1"/>
    <col min="24" max="16384" width="9.140625" style="69" customWidth="1"/>
  </cols>
  <sheetData>
    <row r="1" spans="3:22" ht="13.5" customHeight="1">
      <c r="C1" s="71" t="s">
        <v>180</v>
      </c>
      <c r="D1" s="71"/>
      <c r="E1" s="72"/>
      <c r="F1" s="71"/>
      <c r="H1" s="72"/>
      <c r="I1" s="70"/>
      <c r="J1" s="70"/>
      <c r="K1" s="73"/>
      <c r="L1" s="73"/>
      <c r="M1" s="73"/>
      <c r="N1" s="73"/>
      <c r="O1" s="84"/>
      <c r="P1" s="84"/>
      <c r="Q1" s="84"/>
      <c r="R1" s="84"/>
      <c r="S1" s="73"/>
      <c r="T1" s="73"/>
      <c r="U1" s="73"/>
      <c r="V1" s="70"/>
    </row>
    <row r="2" spans="1:23" ht="22.5" customHeight="1">
      <c r="A2" s="193" t="s">
        <v>463</v>
      </c>
      <c r="B2" s="193"/>
      <c r="C2" s="194" t="s">
        <v>464</v>
      </c>
      <c r="D2" s="195" t="s">
        <v>262</v>
      </c>
      <c r="E2" s="196" t="s">
        <v>511</v>
      </c>
      <c r="F2" s="196" t="s">
        <v>512</v>
      </c>
      <c r="G2" s="195" t="s">
        <v>137</v>
      </c>
      <c r="H2" s="196" t="s">
        <v>513</v>
      </c>
      <c r="I2" s="196" t="s">
        <v>515</v>
      </c>
      <c r="J2" s="196" t="s">
        <v>516</v>
      </c>
      <c r="K2" s="196" t="s">
        <v>517</v>
      </c>
      <c r="L2" s="258" t="s">
        <v>518</v>
      </c>
      <c r="M2" s="196" t="s">
        <v>519</v>
      </c>
      <c r="N2" s="196" t="s">
        <v>123</v>
      </c>
      <c r="O2" s="196" t="s">
        <v>465</v>
      </c>
      <c r="P2" s="196"/>
      <c r="Q2" s="196"/>
      <c r="R2" s="196" t="s">
        <v>413</v>
      </c>
      <c r="S2" s="195" t="s">
        <v>64</v>
      </c>
      <c r="T2" s="196" t="s">
        <v>369</v>
      </c>
      <c r="U2" s="196" t="s">
        <v>466</v>
      </c>
      <c r="V2" s="198" t="s">
        <v>467</v>
      </c>
      <c r="W2" s="197" t="s">
        <v>141</v>
      </c>
    </row>
    <row r="3" spans="1:23" ht="13.5" customHeight="1">
      <c r="A3" s="72" t="s">
        <v>468</v>
      </c>
      <c r="B3" s="72"/>
      <c r="C3" s="194" t="s">
        <v>469</v>
      </c>
      <c r="D3" s="194"/>
      <c r="E3" s="194" t="s">
        <v>568</v>
      </c>
      <c r="F3" s="194" t="s">
        <v>569</v>
      </c>
      <c r="G3" s="194" t="s">
        <v>136</v>
      </c>
      <c r="H3" s="194" t="s">
        <v>581</v>
      </c>
      <c r="I3" s="196">
        <v>113</v>
      </c>
      <c r="J3" s="196" t="s">
        <v>570</v>
      </c>
      <c r="K3" s="196" t="s">
        <v>571</v>
      </c>
      <c r="L3" s="196" t="s">
        <v>572</v>
      </c>
      <c r="M3" s="196" t="s">
        <v>573</v>
      </c>
      <c r="N3" s="199" t="s">
        <v>47</v>
      </c>
      <c r="O3" s="196" t="s">
        <v>574</v>
      </c>
      <c r="P3" s="199" t="s">
        <v>131</v>
      </c>
      <c r="Q3" s="196" t="s">
        <v>575</v>
      </c>
      <c r="R3" s="196">
        <v>501</v>
      </c>
      <c r="S3" s="195" t="s">
        <v>576</v>
      </c>
      <c r="T3" s="196" t="s">
        <v>577</v>
      </c>
      <c r="U3" s="196" t="s">
        <v>578</v>
      </c>
      <c r="V3" s="198">
        <v>1000</v>
      </c>
      <c r="W3" s="194"/>
    </row>
    <row r="4" spans="1:23" ht="12">
      <c r="A4" s="200"/>
      <c r="B4" s="72"/>
      <c r="C4" s="194" t="s">
        <v>514</v>
      </c>
      <c r="D4" s="201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202"/>
      <c r="S4" s="194"/>
      <c r="T4" s="194"/>
      <c r="U4" s="194"/>
      <c r="V4" s="203"/>
      <c r="W4" s="194"/>
    </row>
    <row r="5" spans="1:24" ht="11.25" customHeight="1">
      <c r="A5" s="194" t="s">
        <v>567</v>
      </c>
      <c r="B5" s="204"/>
      <c r="C5" s="194"/>
      <c r="D5" s="113">
        <f>SUM(E5:W5)</f>
        <v>4353.9</v>
      </c>
      <c r="E5" s="275">
        <f>E6</f>
        <v>528.1</v>
      </c>
      <c r="F5" s="275">
        <f>F6</f>
        <v>222.29999999999998</v>
      </c>
      <c r="G5" s="275">
        <f>G6</f>
        <v>266.5</v>
      </c>
      <c r="H5" s="102">
        <f>H10+H56+H55</f>
        <v>22.1</v>
      </c>
      <c r="I5" s="275">
        <f>I6+I10+I55+I56+I52</f>
        <v>1079.5</v>
      </c>
      <c r="J5" s="276">
        <f>J6+J10+J55+J56+J52</f>
        <v>172.89999999999998</v>
      </c>
      <c r="K5" s="275">
        <f aca="true" t="shared" si="0" ref="K5:W5">K6+K10+K55+K56+K52</f>
        <v>39.5</v>
      </c>
      <c r="L5" s="275">
        <f t="shared" si="0"/>
        <v>28</v>
      </c>
      <c r="M5" s="275">
        <f t="shared" si="0"/>
        <v>3.1</v>
      </c>
      <c r="N5" s="275">
        <f t="shared" si="0"/>
        <v>30</v>
      </c>
      <c r="O5" s="275">
        <f t="shared" si="0"/>
        <v>37.2</v>
      </c>
      <c r="P5" s="275">
        <f t="shared" si="0"/>
        <v>0</v>
      </c>
      <c r="Q5" s="275">
        <f t="shared" si="0"/>
        <v>0</v>
      </c>
      <c r="R5" s="275">
        <f t="shared" si="0"/>
        <v>0</v>
      </c>
      <c r="S5" s="275">
        <f>S6+S10+S55+S56+S52</f>
        <v>612.4</v>
      </c>
      <c r="T5" s="275">
        <f t="shared" si="0"/>
        <v>932.4</v>
      </c>
      <c r="U5" s="275">
        <f>U51</f>
        <v>200</v>
      </c>
      <c r="V5" s="275">
        <f t="shared" si="0"/>
        <v>64</v>
      </c>
      <c r="W5" s="275">
        <f t="shared" si="0"/>
        <v>115.9</v>
      </c>
      <c r="X5" s="76"/>
    </row>
    <row r="6" spans="1:24" ht="12">
      <c r="A6" s="74" t="s">
        <v>470</v>
      </c>
      <c r="B6" s="75"/>
      <c r="C6" s="74">
        <v>210</v>
      </c>
      <c r="D6" s="113">
        <f aca="true" t="shared" si="1" ref="D6:D71">SUM(E6:W6)</f>
        <v>1932.3000000000002</v>
      </c>
      <c r="E6" s="88">
        <f>E7+E9</f>
        <v>528.1</v>
      </c>
      <c r="F6" s="88">
        <f>F7+F9</f>
        <v>222.29999999999998</v>
      </c>
      <c r="G6" s="88">
        <f>G7+G9</f>
        <v>266.5</v>
      </c>
      <c r="H6" s="88"/>
      <c r="I6" s="88">
        <f>I7+I9+I8</f>
        <v>776</v>
      </c>
      <c r="J6" s="91">
        <f>J7+J9</f>
        <v>139.39999999999998</v>
      </c>
      <c r="K6" s="88"/>
      <c r="L6" s="88"/>
      <c r="M6" s="88"/>
      <c r="N6" s="88"/>
      <c r="O6" s="88">
        <f>O7+O9</f>
        <v>0</v>
      </c>
      <c r="P6" s="88"/>
      <c r="Q6" s="88"/>
      <c r="R6" s="93"/>
      <c r="S6" s="88"/>
      <c r="T6" s="88"/>
      <c r="U6" s="88">
        <f>U7+U9</f>
        <v>0</v>
      </c>
      <c r="V6" s="89"/>
      <c r="W6" s="191"/>
      <c r="X6" s="76"/>
    </row>
    <row r="7" spans="1:24" ht="11.25" customHeight="1">
      <c r="A7" s="194" t="s">
        <v>471</v>
      </c>
      <c r="B7" s="204"/>
      <c r="C7" s="194">
        <v>211</v>
      </c>
      <c r="D7" s="113">
        <f t="shared" si="1"/>
        <v>1484.1</v>
      </c>
      <c r="E7" s="92">
        <v>405.6</v>
      </c>
      <c r="F7" s="216">
        <v>170.7</v>
      </c>
      <c r="G7" s="92">
        <v>204.7</v>
      </c>
      <c r="H7" s="92"/>
      <c r="I7" s="92">
        <v>596</v>
      </c>
      <c r="J7" s="233">
        <v>107.1</v>
      </c>
      <c r="K7" s="92"/>
      <c r="L7" s="92"/>
      <c r="M7" s="92"/>
      <c r="N7" s="92"/>
      <c r="O7" s="92"/>
      <c r="P7" s="92"/>
      <c r="Q7" s="92"/>
      <c r="R7" s="205"/>
      <c r="S7" s="92"/>
      <c r="T7" s="92"/>
      <c r="U7" s="92"/>
      <c r="V7" s="206"/>
      <c r="W7" s="207"/>
      <c r="X7" s="70"/>
    </row>
    <row r="8" spans="1:24" ht="12" hidden="1">
      <c r="A8" s="194"/>
      <c r="B8" s="204"/>
      <c r="C8" s="194">
        <v>212</v>
      </c>
      <c r="D8" s="113">
        <f t="shared" si="1"/>
        <v>0</v>
      </c>
      <c r="E8" s="92"/>
      <c r="F8" s="216"/>
      <c r="G8" s="92"/>
      <c r="H8" s="92"/>
      <c r="I8" s="92"/>
      <c r="J8" s="233"/>
      <c r="K8" s="92"/>
      <c r="L8" s="92"/>
      <c r="M8" s="92"/>
      <c r="N8" s="92"/>
      <c r="O8" s="92"/>
      <c r="P8" s="92"/>
      <c r="Q8" s="92"/>
      <c r="R8" s="205"/>
      <c r="S8" s="92"/>
      <c r="T8" s="92"/>
      <c r="U8" s="92"/>
      <c r="V8" s="206"/>
      <c r="W8" s="207"/>
      <c r="X8" s="70"/>
    </row>
    <row r="9" spans="1:24" ht="12">
      <c r="A9" s="194" t="s">
        <v>472</v>
      </c>
      <c r="B9" s="208"/>
      <c r="C9" s="194">
        <v>213</v>
      </c>
      <c r="D9" s="113">
        <f t="shared" si="1"/>
        <v>448.2</v>
      </c>
      <c r="E9" s="92">
        <v>122.5</v>
      </c>
      <c r="F9" s="92">
        <v>51.6</v>
      </c>
      <c r="G9" s="92">
        <v>61.8</v>
      </c>
      <c r="H9" s="92"/>
      <c r="I9" s="92">
        <v>180</v>
      </c>
      <c r="J9" s="233">
        <v>32.3</v>
      </c>
      <c r="K9" s="92"/>
      <c r="L9" s="92"/>
      <c r="M9" s="92"/>
      <c r="N9" s="92"/>
      <c r="O9" s="92"/>
      <c r="P9" s="92"/>
      <c r="Q9" s="92"/>
      <c r="R9" s="205"/>
      <c r="S9" s="92"/>
      <c r="T9" s="92"/>
      <c r="U9" s="92"/>
      <c r="V9" s="206"/>
      <c r="W9" s="207"/>
      <c r="X9" s="70"/>
    </row>
    <row r="10" spans="1:24" ht="12">
      <c r="A10" s="74" t="s">
        <v>473</v>
      </c>
      <c r="B10" s="75"/>
      <c r="C10" s="74">
        <v>220</v>
      </c>
      <c r="D10" s="113">
        <f t="shared" si="1"/>
        <v>1654.4</v>
      </c>
      <c r="E10" s="90"/>
      <c r="F10" s="88"/>
      <c r="G10" s="88">
        <f>G33</f>
        <v>0</v>
      </c>
      <c r="H10" s="88"/>
      <c r="I10" s="88">
        <f>I11+I17+I22+I33</f>
        <v>231.5</v>
      </c>
      <c r="J10" s="91">
        <f>J11+J16+J17+J22+J33+J21</f>
        <v>17.5</v>
      </c>
      <c r="K10" s="88">
        <f>K22+K33</f>
        <v>2</v>
      </c>
      <c r="L10" s="88">
        <f>L22+L33</f>
        <v>15</v>
      </c>
      <c r="M10" s="88">
        <f>M22+M33</f>
        <v>0.5</v>
      </c>
      <c r="N10" s="88">
        <f>N22</f>
        <v>30</v>
      </c>
      <c r="O10" s="88">
        <f>O22+O33</f>
        <v>32.2</v>
      </c>
      <c r="P10" s="88">
        <f>P33</f>
        <v>0</v>
      </c>
      <c r="Q10" s="88">
        <f>Q22+Q33</f>
        <v>0</v>
      </c>
      <c r="R10" s="93"/>
      <c r="S10" s="88">
        <f>S17+S22+S33</f>
        <v>552.4</v>
      </c>
      <c r="T10" s="88">
        <f>T22+T17+T33+T21+T16</f>
        <v>687.4</v>
      </c>
      <c r="U10" s="88">
        <f>U17+U22+U33+U11</f>
        <v>0</v>
      </c>
      <c r="V10" s="89">
        <f>V33</f>
        <v>0</v>
      </c>
      <c r="W10" s="191">
        <f>W33</f>
        <v>85.9</v>
      </c>
      <c r="X10" s="85"/>
    </row>
    <row r="11" spans="1:24" ht="12">
      <c r="A11" s="209" t="s">
        <v>474</v>
      </c>
      <c r="B11" s="210"/>
      <c r="C11" s="209">
        <v>221</v>
      </c>
      <c r="D11" s="113">
        <f t="shared" si="1"/>
        <v>96</v>
      </c>
      <c r="E11" s="211"/>
      <c r="F11" s="211"/>
      <c r="G11" s="211"/>
      <c r="H11" s="211"/>
      <c r="I11" s="211">
        <f>I12+I13+I14+I15+I16</f>
        <v>90.5</v>
      </c>
      <c r="J11" s="211">
        <f>J13</f>
        <v>5.5</v>
      </c>
      <c r="K11" s="211">
        <f aca="true" t="shared" si="2" ref="K11:V11">K12+K13+K14+K15+K16</f>
        <v>0</v>
      </c>
      <c r="L11" s="211">
        <f t="shared" si="2"/>
        <v>0</v>
      </c>
      <c r="M11" s="211">
        <f t="shared" si="2"/>
        <v>0</v>
      </c>
      <c r="N11" s="211"/>
      <c r="O11" s="211">
        <f t="shared" si="2"/>
        <v>0</v>
      </c>
      <c r="P11" s="211"/>
      <c r="Q11" s="211">
        <f t="shared" si="2"/>
        <v>0</v>
      </c>
      <c r="R11" s="212"/>
      <c r="S11" s="211">
        <f>S12+S13+S14+S15+S16</f>
        <v>0</v>
      </c>
      <c r="T11" s="211">
        <f>T12+T13+T14+T15</f>
        <v>0</v>
      </c>
      <c r="U11" s="211">
        <f>U12+U13+U14+U15+U16</f>
        <v>0</v>
      </c>
      <c r="V11" s="213">
        <f t="shared" si="2"/>
        <v>0</v>
      </c>
      <c r="W11" s="214"/>
      <c r="X11" s="70"/>
    </row>
    <row r="12" spans="1:24" ht="12">
      <c r="A12" s="194" t="s">
        <v>124</v>
      </c>
      <c r="B12" s="203" t="s">
        <v>475</v>
      </c>
      <c r="C12" s="215"/>
      <c r="D12" s="113">
        <f t="shared" si="1"/>
        <v>1.5</v>
      </c>
      <c r="E12" s="216"/>
      <c r="F12" s="92"/>
      <c r="G12" s="92"/>
      <c r="H12" s="92"/>
      <c r="I12" s="92">
        <v>1.5</v>
      </c>
      <c r="J12" s="92"/>
      <c r="K12" s="92"/>
      <c r="L12" s="92"/>
      <c r="M12" s="92"/>
      <c r="N12" s="92"/>
      <c r="O12" s="92"/>
      <c r="P12" s="92"/>
      <c r="Q12" s="92"/>
      <c r="R12" s="205"/>
      <c r="S12" s="92"/>
      <c r="T12" s="92"/>
      <c r="U12" s="92"/>
      <c r="V12" s="206"/>
      <c r="W12" s="207"/>
      <c r="X12" s="70"/>
    </row>
    <row r="13" spans="1:24" ht="12">
      <c r="A13" s="194" t="s">
        <v>125</v>
      </c>
      <c r="B13" s="203" t="s">
        <v>476</v>
      </c>
      <c r="C13" s="194"/>
      <c r="D13" s="113">
        <f t="shared" si="1"/>
        <v>40.5</v>
      </c>
      <c r="E13" s="92"/>
      <c r="F13" s="92"/>
      <c r="G13" s="92"/>
      <c r="H13" s="92"/>
      <c r="I13" s="92">
        <v>35</v>
      </c>
      <c r="J13" s="92">
        <v>5.5</v>
      </c>
      <c r="K13" s="92"/>
      <c r="L13" s="92"/>
      <c r="M13" s="92"/>
      <c r="N13" s="92"/>
      <c r="O13" s="92"/>
      <c r="P13" s="92"/>
      <c r="Q13" s="92"/>
      <c r="R13" s="205"/>
      <c r="S13" s="92"/>
      <c r="T13" s="92"/>
      <c r="U13" s="92"/>
      <c r="V13" s="206"/>
      <c r="W13" s="207"/>
      <c r="X13" s="70"/>
    </row>
    <row r="14" spans="1:24" ht="12">
      <c r="A14" s="194" t="s">
        <v>477</v>
      </c>
      <c r="B14" s="203" t="s">
        <v>478</v>
      </c>
      <c r="C14" s="194"/>
      <c r="D14" s="113">
        <f t="shared" si="1"/>
        <v>19</v>
      </c>
      <c r="E14" s="92"/>
      <c r="F14" s="92"/>
      <c r="G14" s="92"/>
      <c r="H14" s="92"/>
      <c r="I14" s="92">
        <v>19</v>
      </c>
      <c r="J14" s="92"/>
      <c r="K14" s="92"/>
      <c r="L14" s="92"/>
      <c r="M14" s="92"/>
      <c r="N14" s="92"/>
      <c r="O14" s="92"/>
      <c r="P14" s="92"/>
      <c r="Q14" s="92"/>
      <c r="R14" s="205"/>
      <c r="S14" s="92"/>
      <c r="T14" s="92"/>
      <c r="U14" s="92"/>
      <c r="V14" s="206"/>
      <c r="W14" s="207"/>
      <c r="X14" s="70"/>
    </row>
    <row r="15" spans="1:24" ht="12">
      <c r="A15" s="194" t="s">
        <v>479</v>
      </c>
      <c r="B15" s="208">
        <f>D11+D16+D17+D21+D33</f>
        <v>1407.1</v>
      </c>
      <c r="C15" s="194"/>
      <c r="D15" s="113">
        <f t="shared" si="1"/>
        <v>35</v>
      </c>
      <c r="E15" s="92"/>
      <c r="F15" s="92"/>
      <c r="G15" s="92"/>
      <c r="H15" s="92"/>
      <c r="I15" s="92">
        <v>35</v>
      </c>
      <c r="J15" s="92"/>
      <c r="K15" s="217"/>
      <c r="L15" s="92"/>
      <c r="M15" s="92"/>
      <c r="N15" s="92"/>
      <c r="O15" s="92"/>
      <c r="P15" s="92"/>
      <c r="Q15" s="92"/>
      <c r="R15" s="205"/>
      <c r="S15" s="92"/>
      <c r="T15" s="92"/>
      <c r="U15" s="92"/>
      <c r="V15" s="206"/>
      <c r="W15" s="207"/>
      <c r="X15" s="70"/>
    </row>
    <row r="16" spans="1:24" s="87" customFormat="1" ht="12">
      <c r="A16" s="218" t="s">
        <v>370</v>
      </c>
      <c r="B16" s="219"/>
      <c r="C16" s="218">
        <v>222</v>
      </c>
      <c r="D16" s="113">
        <f t="shared" si="1"/>
        <v>92.1</v>
      </c>
      <c r="E16" s="220"/>
      <c r="F16" s="220"/>
      <c r="G16" s="220"/>
      <c r="H16" s="220"/>
      <c r="I16" s="220"/>
      <c r="J16" s="220">
        <v>4</v>
      </c>
      <c r="K16" s="220"/>
      <c r="L16" s="220"/>
      <c r="M16" s="220"/>
      <c r="N16" s="220"/>
      <c r="O16" s="220"/>
      <c r="P16" s="220"/>
      <c r="Q16" s="220"/>
      <c r="R16" s="221"/>
      <c r="S16" s="220"/>
      <c r="T16" s="220">
        <v>88.1</v>
      </c>
      <c r="U16" s="220"/>
      <c r="V16" s="222"/>
      <c r="W16" s="223"/>
      <c r="X16" s="86"/>
    </row>
    <row r="17" spans="1:24" ht="12">
      <c r="A17" s="209" t="s">
        <v>480</v>
      </c>
      <c r="B17" s="210"/>
      <c r="C17" s="209">
        <v>223</v>
      </c>
      <c r="D17" s="113">
        <f t="shared" si="1"/>
        <v>280</v>
      </c>
      <c r="E17" s="211"/>
      <c r="F17" s="211"/>
      <c r="G17" s="211"/>
      <c r="H17" s="211"/>
      <c r="I17" s="211">
        <f aca="true" t="shared" si="3" ref="I17:V17">I18+I19+I20+I21</f>
        <v>0</v>
      </c>
      <c r="J17" s="211">
        <f>J19</f>
        <v>5</v>
      </c>
      <c r="K17" s="211">
        <f t="shared" si="3"/>
        <v>0</v>
      </c>
      <c r="L17" s="211">
        <f t="shared" si="3"/>
        <v>0</v>
      </c>
      <c r="M17" s="211">
        <f t="shared" si="3"/>
        <v>0</v>
      </c>
      <c r="N17" s="211"/>
      <c r="O17" s="211">
        <f t="shared" si="3"/>
        <v>0</v>
      </c>
      <c r="P17" s="211"/>
      <c r="Q17" s="211">
        <f t="shared" si="3"/>
        <v>0</v>
      </c>
      <c r="R17" s="212"/>
      <c r="S17" s="211">
        <f>S18+S19</f>
        <v>25</v>
      </c>
      <c r="T17" s="211">
        <f>T18+T19+T20</f>
        <v>250</v>
      </c>
      <c r="U17" s="211">
        <f t="shared" si="3"/>
        <v>0</v>
      </c>
      <c r="V17" s="213">
        <f t="shared" si="3"/>
        <v>0</v>
      </c>
      <c r="W17" s="214"/>
      <c r="X17" s="76"/>
    </row>
    <row r="18" spans="1:24" ht="12">
      <c r="A18" s="194" t="s">
        <v>481</v>
      </c>
      <c r="B18" s="208"/>
      <c r="C18" s="194" t="s">
        <v>482</v>
      </c>
      <c r="D18" s="113">
        <f t="shared" si="1"/>
        <v>25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205"/>
      <c r="S18" s="92">
        <v>25</v>
      </c>
      <c r="T18" s="92"/>
      <c r="U18" s="92"/>
      <c r="V18" s="206"/>
      <c r="W18" s="207"/>
      <c r="X18" s="70"/>
    </row>
    <row r="19" spans="1:24" ht="12">
      <c r="A19" s="194" t="s">
        <v>483</v>
      </c>
      <c r="B19" s="203"/>
      <c r="C19" s="194" t="s">
        <v>484</v>
      </c>
      <c r="D19" s="113">
        <f t="shared" si="1"/>
        <v>255</v>
      </c>
      <c r="E19" s="92"/>
      <c r="F19" s="92"/>
      <c r="G19" s="92"/>
      <c r="H19" s="92"/>
      <c r="I19" s="92"/>
      <c r="J19" s="92">
        <v>5</v>
      </c>
      <c r="K19" s="92"/>
      <c r="L19" s="92"/>
      <c r="M19" s="92"/>
      <c r="N19" s="92"/>
      <c r="O19" s="92"/>
      <c r="P19" s="92"/>
      <c r="Q19" s="92"/>
      <c r="R19" s="205"/>
      <c r="S19" s="92"/>
      <c r="T19" s="92">
        <v>250</v>
      </c>
      <c r="U19" s="92"/>
      <c r="V19" s="206"/>
      <c r="W19" s="207"/>
      <c r="X19" s="70"/>
    </row>
    <row r="20" spans="1:24" ht="12" hidden="1">
      <c r="A20" s="194" t="s">
        <v>485</v>
      </c>
      <c r="B20" s="203"/>
      <c r="C20" s="194" t="s">
        <v>486</v>
      </c>
      <c r="D20" s="113">
        <f t="shared" si="1"/>
        <v>0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205"/>
      <c r="S20" s="92"/>
      <c r="T20" s="92"/>
      <c r="U20" s="92"/>
      <c r="V20" s="206"/>
      <c r="W20" s="207"/>
      <c r="X20" s="70"/>
    </row>
    <row r="21" spans="1:24" ht="12">
      <c r="A21" s="194" t="s">
        <v>441</v>
      </c>
      <c r="B21" s="224"/>
      <c r="C21" s="209">
        <v>224</v>
      </c>
      <c r="D21" s="113">
        <f t="shared" si="1"/>
        <v>0</v>
      </c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2"/>
      <c r="S21" s="211"/>
      <c r="T21" s="211"/>
      <c r="U21" s="211"/>
      <c r="V21" s="213"/>
      <c r="W21" s="214"/>
      <c r="X21" s="70"/>
    </row>
    <row r="22" spans="1:24" ht="12">
      <c r="A22" s="209" t="s">
        <v>487</v>
      </c>
      <c r="B22" s="210"/>
      <c r="C22" s="209">
        <v>225</v>
      </c>
      <c r="D22" s="113">
        <f>SUM(E22:W22)</f>
        <v>247.3</v>
      </c>
      <c r="E22" s="211"/>
      <c r="F22" s="211"/>
      <c r="G22" s="211"/>
      <c r="H22" s="211"/>
      <c r="I22" s="211">
        <f aca="true" t="shared" si="4" ref="I22:V22">I24+I27+I23+I25+I26+I28+I29+I30+I31+I32</f>
        <v>11</v>
      </c>
      <c r="J22" s="211">
        <f t="shared" si="4"/>
        <v>0</v>
      </c>
      <c r="K22" s="211">
        <f t="shared" si="4"/>
        <v>0</v>
      </c>
      <c r="L22" s="211">
        <f t="shared" si="4"/>
        <v>10</v>
      </c>
      <c r="M22" s="211">
        <f t="shared" si="4"/>
        <v>0</v>
      </c>
      <c r="N22" s="211">
        <f>N26</f>
        <v>30</v>
      </c>
      <c r="O22" s="211">
        <f t="shared" si="4"/>
        <v>0</v>
      </c>
      <c r="P22" s="211"/>
      <c r="Q22" s="211">
        <f t="shared" si="4"/>
        <v>0</v>
      </c>
      <c r="R22" s="212"/>
      <c r="S22" s="211">
        <f t="shared" si="4"/>
        <v>7</v>
      </c>
      <c r="T22" s="211">
        <f>T24+T27+T23+T25+T26+T28+T29+T30+T31+T32</f>
        <v>189.3</v>
      </c>
      <c r="U22" s="211">
        <f t="shared" si="4"/>
        <v>0</v>
      </c>
      <c r="V22" s="213">
        <f t="shared" si="4"/>
        <v>0</v>
      </c>
      <c r="W22" s="214"/>
      <c r="X22" s="76"/>
    </row>
    <row r="23" spans="1:24" ht="12">
      <c r="A23" s="194" t="s">
        <v>488</v>
      </c>
      <c r="B23" s="203"/>
      <c r="C23" s="215"/>
      <c r="D23" s="113">
        <f t="shared" si="1"/>
        <v>9.3</v>
      </c>
      <c r="E23" s="216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205"/>
      <c r="S23" s="92"/>
      <c r="T23" s="92">
        <v>9.3</v>
      </c>
      <c r="U23" s="92"/>
      <c r="V23" s="206"/>
      <c r="W23" s="207"/>
      <c r="X23" s="70"/>
    </row>
    <row r="24" spans="1:24" ht="12">
      <c r="A24" s="194" t="s">
        <v>489</v>
      </c>
      <c r="B24" s="208"/>
      <c r="C24" s="194"/>
      <c r="D24" s="113">
        <f t="shared" si="1"/>
        <v>7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205"/>
      <c r="S24" s="92">
        <v>7</v>
      </c>
      <c r="T24" s="92"/>
      <c r="U24" s="92"/>
      <c r="V24" s="206"/>
      <c r="W24" s="207"/>
      <c r="X24" s="70"/>
    </row>
    <row r="25" spans="1:24" ht="0.75" customHeight="1">
      <c r="A25" s="200" t="s">
        <v>142</v>
      </c>
      <c r="B25" s="72"/>
      <c r="C25" s="194"/>
      <c r="D25" s="113">
        <f t="shared" si="1"/>
        <v>0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205"/>
      <c r="S25" s="92"/>
      <c r="T25" s="92"/>
      <c r="U25" s="92"/>
      <c r="V25" s="206"/>
      <c r="W25" s="207"/>
      <c r="X25" s="70"/>
    </row>
    <row r="26" spans="1:24" ht="12">
      <c r="A26" s="203" t="s">
        <v>364</v>
      </c>
      <c r="B26" s="225"/>
      <c r="C26" s="194"/>
      <c r="D26" s="113">
        <f t="shared" si="1"/>
        <v>160</v>
      </c>
      <c r="E26" s="92"/>
      <c r="F26" s="92"/>
      <c r="G26" s="92"/>
      <c r="H26" s="92"/>
      <c r="I26" s="92"/>
      <c r="J26" s="92"/>
      <c r="K26" s="92"/>
      <c r="L26" s="92"/>
      <c r="M26" s="92"/>
      <c r="N26" s="92">
        <v>30</v>
      </c>
      <c r="O26" s="92"/>
      <c r="P26" s="92"/>
      <c r="Q26" s="92"/>
      <c r="R26" s="205"/>
      <c r="S26" s="92"/>
      <c r="T26" s="92">
        <v>130</v>
      </c>
      <c r="U26" s="92"/>
      <c r="V26" s="206"/>
      <c r="W26" s="207"/>
      <c r="X26" s="70"/>
    </row>
    <row r="27" spans="1:24" ht="12">
      <c r="A27" s="194" t="s">
        <v>549</v>
      </c>
      <c r="B27" s="203"/>
      <c r="C27" s="194"/>
      <c r="D27" s="113">
        <f t="shared" si="1"/>
        <v>61</v>
      </c>
      <c r="E27" s="92"/>
      <c r="F27" s="92"/>
      <c r="G27" s="92"/>
      <c r="H27" s="92"/>
      <c r="I27" s="92">
        <v>11</v>
      </c>
      <c r="J27" s="92"/>
      <c r="K27" s="92"/>
      <c r="L27" s="92"/>
      <c r="M27" s="92"/>
      <c r="N27" s="92"/>
      <c r="O27" s="92"/>
      <c r="P27" s="92"/>
      <c r="Q27" s="92"/>
      <c r="R27" s="205"/>
      <c r="S27" s="92"/>
      <c r="T27" s="92">
        <v>50</v>
      </c>
      <c r="U27" s="92"/>
      <c r="V27" s="206"/>
      <c r="W27" s="207"/>
      <c r="X27" s="70"/>
    </row>
    <row r="28" spans="1:24" ht="12">
      <c r="A28" s="200" t="s">
        <v>144</v>
      </c>
      <c r="B28" s="72"/>
      <c r="C28" s="194"/>
      <c r="D28" s="113">
        <f t="shared" si="1"/>
        <v>10</v>
      </c>
      <c r="E28" s="92"/>
      <c r="F28" s="92"/>
      <c r="G28" s="92"/>
      <c r="H28" s="92"/>
      <c r="I28" s="92"/>
      <c r="J28" s="92"/>
      <c r="K28" s="92"/>
      <c r="L28" s="92">
        <v>10</v>
      </c>
      <c r="M28" s="92"/>
      <c r="N28" s="92"/>
      <c r="O28" s="92"/>
      <c r="P28" s="92"/>
      <c r="Q28" s="92"/>
      <c r="R28" s="205"/>
      <c r="S28" s="92"/>
      <c r="T28" s="92"/>
      <c r="U28" s="92"/>
      <c r="V28" s="206"/>
      <c r="W28" s="207"/>
      <c r="X28" s="70"/>
    </row>
    <row r="29" spans="1:24" ht="0.75" customHeight="1">
      <c r="A29" s="200" t="s">
        <v>490</v>
      </c>
      <c r="B29" s="72"/>
      <c r="C29" s="194"/>
      <c r="D29" s="113">
        <f t="shared" si="1"/>
        <v>0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205"/>
      <c r="S29" s="92"/>
      <c r="T29" s="92"/>
      <c r="U29" s="92"/>
      <c r="V29" s="206"/>
      <c r="W29" s="207"/>
      <c r="X29" s="70"/>
    </row>
    <row r="30" spans="1:24" ht="12" hidden="1">
      <c r="A30" s="203" t="s">
        <v>491</v>
      </c>
      <c r="B30" s="225"/>
      <c r="C30" s="194"/>
      <c r="D30" s="113">
        <f t="shared" si="1"/>
        <v>0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205"/>
      <c r="S30" s="92"/>
      <c r="T30" s="92"/>
      <c r="U30" s="92"/>
      <c r="V30" s="206"/>
      <c r="W30" s="207"/>
      <c r="X30" s="70"/>
    </row>
    <row r="31" spans="1:24" ht="12" hidden="1">
      <c r="A31" s="200" t="s">
        <v>492</v>
      </c>
      <c r="B31" s="72"/>
      <c r="C31" s="194"/>
      <c r="D31" s="113">
        <f t="shared" si="1"/>
        <v>0</v>
      </c>
      <c r="E31" s="92"/>
      <c r="F31" s="92"/>
      <c r="G31" s="92"/>
      <c r="H31" s="92"/>
      <c r="I31" s="92"/>
      <c r="J31" s="92"/>
      <c r="K31" s="207"/>
      <c r="L31" s="207"/>
      <c r="M31" s="92"/>
      <c r="N31" s="92"/>
      <c r="O31" s="92"/>
      <c r="P31" s="92"/>
      <c r="Q31" s="92"/>
      <c r="R31" s="205"/>
      <c r="S31" s="92"/>
      <c r="T31" s="92"/>
      <c r="U31" s="92"/>
      <c r="V31" s="206"/>
      <c r="W31" s="207"/>
      <c r="X31" s="70"/>
    </row>
    <row r="32" spans="1:24" ht="9.75" customHeight="1" hidden="1">
      <c r="A32" s="203" t="s">
        <v>493</v>
      </c>
      <c r="B32" s="226"/>
      <c r="C32" s="194"/>
      <c r="D32" s="113">
        <f t="shared" si="1"/>
        <v>0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205"/>
      <c r="S32" s="92"/>
      <c r="T32" s="92"/>
      <c r="U32" s="92"/>
      <c r="V32" s="206"/>
      <c r="W32" s="207"/>
      <c r="X32" s="70"/>
    </row>
    <row r="33" spans="1:24" ht="12">
      <c r="A33" s="227" t="s">
        <v>494</v>
      </c>
      <c r="B33" s="228"/>
      <c r="C33" s="209">
        <v>226</v>
      </c>
      <c r="D33" s="113">
        <f t="shared" si="1"/>
        <v>938.9999999999999</v>
      </c>
      <c r="E33" s="211"/>
      <c r="F33" s="211"/>
      <c r="G33" s="211">
        <f>G34+G35+G36+G38+G41+G42+G43+G44</f>
        <v>0</v>
      </c>
      <c r="H33" s="211">
        <f>H34+H35+H36+H38+H41+H42+H43+H44</f>
        <v>0</v>
      </c>
      <c r="I33" s="211">
        <f>I34+I35+I36+I37+I38+I40+I41+I42+I43+I44+I45+I46+I47</f>
        <v>130</v>
      </c>
      <c r="J33" s="211">
        <f>J35</f>
        <v>3</v>
      </c>
      <c r="K33" s="211">
        <f>K34+K35+K36+K38+K41+K42+K43+K44</f>
        <v>2</v>
      </c>
      <c r="L33" s="211">
        <f>L34+L35+L36+L38+L41+L42+L43+L44</f>
        <v>5</v>
      </c>
      <c r="M33" s="211">
        <f>M34+M35+M36+M38+M41+M42+M43+M44</f>
        <v>0.5</v>
      </c>
      <c r="N33" s="211"/>
      <c r="O33" s="211">
        <f>O34+O35+O36+O38+O41+O42+O43+O44</f>
        <v>32.2</v>
      </c>
      <c r="P33" s="211">
        <f>P34+P35+P36+P38+P41+P42+P43+P44</f>
        <v>0</v>
      </c>
      <c r="Q33" s="211">
        <f>Q47+Q49+Q50</f>
        <v>0</v>
      </c>
      <c r="R33" s="212"/>
      <c r="S33" s="211">
        <f>S34+S35+S36+S37+S38+S40+S39+S44+S45+S46+S47+S49+S50</f>
        <v>520.4</v>
      </c>
      <c r="T33" s="230">
        <f>T34+T35+T36+T38+T41+T42+T43+T44+T48+T40+T49+T47+T39</f>
        <v>160</v>
      </c>
      <c r="U33" s="211">
        <f>U34+U35+U36+U38+U41+U42+U43+U44+U45</f>
        <v>0</v>
      </c>
      <c r="V33" s="213">
        <f>V34+V35+V36+V38+V41+V42+V43+V44</f>
        <v>0</v>
      </c>
      <c r="W33" s="211">
        <f>W34+W35+W36+W38+W41+W42+W43+W44</f>
        <v>85.9</v>
      </c>
      <c r="X33" s="76"/>
    </row>
    <row r="34" spans="1:24" ht="1.5" customHeight="1">
      <c r="A34" s="203" t="s">
        <v>373</v>
      </c>
      <c r="B34" s="225"/>
      <c r="C34" s="194"/>
      <c r="D34" s="113">
        <f t="shared" si="1"/>
        <v>0</v>
      </c>
      <c r="E34" s="216"/>
      <c r="F34" s="92"/>
      <c r="G34" s="92"/>
      <c r="H34" s="92"/>
      <c r="I34" s="92">
        <v>0</v>
      </c>
      <c r="J34" s="92"/>
      <c r="K34" s="92"/>
      <c r="L34" s="92"/>
      <c r="M34" s="92"/>
      <c r="N34" s="92"/>
      <c r="O34" s="92"/>
      <c r="P34" s="92"/>
      <c r="Q34" s="92"/>
      <c r="R34" s="205"/>
      <c r="S34" s="92"/>
      <c r="T34" s="92"/>
      <c r="U34" s="92"/>
      <c r="V34" s="206"/>
      <c r="W34" s="207"/>
      <c r="X34" s="70"/>
    </row>
    <row r="35" spans="1:24" ht="12">
      <c r="A35" s="200" t="s">
        <v>495</v>
      </c>
      <c r="B35" s="85"/>
      <c r="C35" s="194"/>
      <c r="D35" s="113">
        <f t="shared" si="1"/>
        <v>8</v>
      </c>
      <c r="E35" s="92"/>
      <c r="F35" s="92"/>
      <c r="G35" s="92"/>
      <c r="H35" s="92"/>
      <c r="I35" s="92">
        <v>5</v>
      </c>
      <c r="J35" s="92">
        <v>3</v>
      </c>
      <c r="K35" s="92"/>
      <c r="L35" s="92"/>
      <c r="M35" s="92"/>
      <c r="N35" s="92"/>
      <c r="O35" s="92"/>
      <c r="P35" s="92"/>
      <c r="Q35" s="92"/>
      <c r="R35" s="205"/>
      <c r="S35" s="92"/>
      <c r="T35" s="92"/>
      <c r="U35" s="92"/>
      <c r="V35" s="206"/>
      <c r="W35" s="207"/>
      <c r="X35" s="70"/>
    </row>
    <row r="36" spans="1:24" ht="13.5" customHeight="1">
      <c r="A36" s="203" t="s">
        <v>364</v>
      </c>
      <c r="B36" s="226"/>
      <c r="C36" s="194"/>
      <c r="D36" s="113">
        <f t="shared" si="1"/>
        <v>415.70000000000005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>
        <v>32.2</v>
      </c>
      <c r="P36" s="92"/>
      <c r="Q36" s="92"/>
      <c r="R36" s="205"/>
      <c r="S36" s="92">
        <v>167.6</v>
      </c>
      <c r="T36" s="233">
        <v>130</v>
      </c>
      <c r="U36" s="92"/>
      <c r="V36" s="206"/>
      <c r="W36" s="207">
        <v>85.9</v>
      </c>
      <c r="X36" s="70"/>
    </row>
    <row r="37" spans="1:24" ht="13.5" customHeight="1">
      <c r="A37" s="203" t="s">
        <v>631</v>
      </c>
      <c r="B37" s="226"/>
      <c r="C37" s="194"/>
      <c r="D37" s="113">
        <f t="shared" si="1"/>
        <v>89.4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205"/>
      <c r="S37" s="92">
        <v>89.4</v>
      </c>
      <c r="T37" s="92"/>
      <c r="U37" s="92"/>
      <c r="V37" s="206"/>
      <c r="W37" s="207"/>
      <c r="X37" s="70"/>
    </row>
    <row r="38" spans="1:24" ht="1.5" customHeight="1">
      <c r="A38" s="320"/>
      <c r="B38" s="317"/>
      <c r="C38" s="194"/>
      <c r="D38" s="113">
        <f t="shared" si="1"/>
        <v>0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205"/>
      <c r="S38" s="92"/>
      <c r="T38" s="92"/>
      <c r="U38" s="92"/>
      <c r="V38" s="206"/>
      <c r="W38" s="207"/>
      <c r="X38" s="70"/>
    </row>
    <row r="39" spans="1:24" ht="12">
      <c r="A39" s="321" t="s">
        <v>630</v>
      </c>
      <c r="B39" s="322"/>
      <c r="C39" s="194"/>
      <c r="D39" s="113">
        <f t="shared" si="1"/>
        <v>80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205"/>
      <c r="S39" s="92">
        <v>50</v>
      </c>
      <c r="T39" s="92">
        <v>30</v>
      </c>
      <c r="U39" s="92"/>
      <c r="V39" s="206"/>
      <c r="W39" s="207"/>
      <c r="X39" s="70"/>
    </row>
    <row r="40" spans="1:24" ht="12">
      <c r="A40" s="203" t="s">
        <v>372</v>
      </c>
      <c r="B40" s="226"/>
      <c r="C40" s="194"/>
      <c r="D40" s="113">
        <f t="shared" si="1"/>
        <v>30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205"/>
      <c r="S40" s="92">
        <v>30</v>
      </c>
      <c r="T40" s="92"/>
      <c r="U40" s="92"/>
      <c r="V40" s="206"/>
      <c r="W40" s="207"/>
      <c r="X40" s="70"/>
    </row>
    <row r="41" spans="1:24" ht="12">
      <c r="A41" s="200" t="s">
        <v>496</v>
      </c>
      <c r="B41" s="72"/>
      <c r="C41" s="194"/>
      <c r="D41" s="113">
        <f t="shared" si="1"/>
        <v>7</v>
      </c>
      <c r="E41" s="92"/>
      <c r="F41" s="92"/>
      <c r="G41" s="92"/>
      <c r="H41" s="92"/>
      <c r="I41" s="92"/>
      <c r="J41" s="92"/>
      <c r="K41" s="92">
        <v>2</v>
      </c>
      <c r="L41" s="92">
        <v>5</v>
      </c>
      <c r="M41" s="92"/>
      <c r="N41" s="92"/>
      <c r="O41" s="92"/>
      <c r="P41" s="92"/>
      <c r="Q41" s="92"/>
      <c r="R41" s="205"/>
      <c r="S41" s="92"/>
      <c r="T41" s="92"/>
      <c r="U41" s="92"/>
      <c r="V41" s="206"/>
      <c r="W41" s="207"/>
      <c r="X41" s="70"/>
    </row>
    <row r="42" spans="1:24" ht="12">
      <c r="A42" s="203" t="s">
        <v>497</v>
      </c>
      <c r="B42" s="226"/>
      <c r="C42" s="194"/>
      <c r="D42" s="113">
        <f t="shared" si="1"/>
        <v>0.5</v>
      </c>
      <c r="E42" s="92"/>
      <c r="F42" s="92"/>
      <c r="G42" s="92"/>
      <c r="H42" s="92"/>
      <c r="I42" s="92"/>
      <c r="J42" s="92"/>
      <c r="K42" s="92"/>
      <c r="L42" s="92"/>
      <c r="M42" s="92">
        <v>0.5</v>
      </c>
      <c r="N42" s="92"/>
      <c r="O42" s="92"/>
      <c r="P42" s="92"/>
      <c r="Q42" s="92"/>
      <c r="R42" s="205"/>
      <c r="S42" s="92"/>
      <c r="T42" s="92"/>
      <c r="U42" s="92"/>
      <c r="V42" s="206"/>
      <c r="W42" s="207"/>
      <c r="X42" s="70"/>
    </row>
    <row r="43" spans="1:24" ht="12">
      <c r="A43" s="200" t="s">
        <v>493</v>
      </c>
      <c r="B43" s="72"/>
      <c r="C43" s="194"/>
      <c r="D43" s="113">
        <f t="shared" si="1"/>
        <v>0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205"/>
      <c r="S43" s="92"/>
      <c r="T43" s="92"/>
      <c r="U43" s="92"/>
      <c r="V43" s="206"/>
      <c r="W43" s="207"/>
      <c r="X43" s="70"/>
    </row>
    <row r="44" spans="1:24" ht="12">
      <c r="A44" s="203" t="s">
        <v>140</v>
      </c>
      <c r="B44" s="225"/>
      <c r="C44" s="194"/>
      <c r="D44" s="113">
        <f t="shared" si="1"/>
        <v>36</v>
      </c>
      <c r="E44" s="92"/>
      <c r="F44" s="92"/>
      <c r="G44" s="92"/>
      <c r="H44" s="92"/>
      <c r="I44" s="92">
        <v>36</v>
      </c>
      <c r="J44" s="92"/>
      <c r="K44" s="92"/>
      <c r="L44" s="92"/>
      <c r="M44" s="92"/>
      <c r="N44" s="92"/>
      <c r="O44" s="92"/>
      <c r="P44" s="92"/>
      <c r="Q44" s="92"/>
      <c r="R44" s="205"/>
      <c r="S44" s="92"/>
      <c r="T44" s="92"/>
      <c r="U44" s="92"/>
      <c r="V44" s="206"/>
      <c r="W44" s="207"/>
      <c r="X44" s="70"/>
    </row>
    <row r="45" spans="1:24" ht="12">
      <c r="A45" s="316" t="s">
        <v>566</v>
      </c>
      <c r="B45" s="317"/>
      <c r="C45" s="194"/>
      <c r="D45" s="113">
        <f t="shared" si="1"/>
        <v>30</v>
      </c>
      <c r="E45" s="92"/>
      <c r="F45" s="92"/>
      <c r="G45" s="92"/>
      <c r="H45" s="92"/>
      <c r="I45" s="92">
        <v>30</v>
      </c>
      <c r="J45" s="92"/>
      <c r="K45" s="92"/>
      <c r="L45" s="92"/>
      <c r="M45" s="92"/>
      <c r="N45" s="92"/>
      <c r="O45" s="92"/>
      <c r="P45" s="92"/>
      <c r="Q45" s="92"/>
      <c r="R45" s="205"/>
      <c r="S45" s="92"/>
      <c r="T45" s="92"/>
      <c r="U45" s="92"/>
      <c r="V45" s="206"/>
      <c r="W45" s="207"/>
      <c r="X45" s="70"/>
    </row>
    <row r="46" spans="1:24" ht="12">
      <c r="A46" s="316" t="s">
        <v>167</v>
      </c>
      <c r="B46" s="317"/>
      <c r="C46" s="194"/>
      <c r="D46" s="113"/>
      <c r="E46" s="92"/>
      <c r="F46" s="92"/>
      <c r="G46" s="92"/>
      <c r="H46" s="92"/>
      <c r="I46" s="92">
        <v>59</v>
      </c>
      <c r="J46" s="92"/>
      <c r="K46" s="92"/>
      <c r="L46" s="92"/>
      <c r="M46" s="92"/>
      <c r="N46" s="92"/>
      <c r="O46" s="92"/>
      <c r="P46" s="92"/>
      <c r="Q46" s="92"/>
      <c r="R46" s="205"/>
      <c r="S46" s="92"/>
      <c r="T46" s="92"/>
      <c r="U46" s="92"/>
      <c r="V46" s="206"/>
      <c r="W46" s="207"/>
      <c r="X46" s="70"/>
    </row>
    <row r="47" spans="1:24" ht="12">
      <c r="A47" s="200" t="s">
        <v>366</v>
      </c>
      <c r="B47" s="72"/>
      <c r="C47" s="194"/>
      <c r="D47" s="113">
        <f t="shared" si="1"/>
        <v>0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205"/>
      <c r="S47" s="92"/>
      <c r="T47" s="92"/>
      <c r="U47" s="92"/>
      <c r="V47" s="206"/>
      <c r="W47" s="207"/>
      <c r="X47" s="70"/>
    </row>
    <row r="48" spans="1:24" ht="1.5" customHeight="1">
      <c r="A48" s="203" t="s">
        <v>365</v>
      </c>
      <c r="B48" s="226"/>
      <c r="C48" s="194"/>
      <c r="D48" s="113">
        <f t="shared" si="1"/>
        <v>0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205"/>
      <c r="S48" s="92"/>
      <c r="T48" s="92"/>
      <c r="U48" s="92"/>
      <c r="V48" s="206"/>
      <c r="W48" s="207"/>
      <c r="X48" s="70"/>
    </row>
    <row r="49" spans="1:24" ht="21.75" customHeight="1">
      <c r="A49" s="318" t="s">
        <v>367</v>
      </c>
      <c r="B49" s="319"/>
      <c r="C49" s="194"/>
      <c r="D49" s="113">
        <f t="shared" si="1"/>
        <v>92.6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205"/>
      <c r="S49" s="92">
        <v>92.6</v>
      </c>
      <c r="T49" s="92"/>
      <c r="U49" s="92"/>
      <c r="V49" s="206"/>
      <c r="W49" s="207"/>
      <c r="X49" s="70"/>
    </row>
    <row r="50" spans="1:24" ht="22.5" customHeight="1">
      <c r="A50" s="313" t="s">
        <v>368</v>
      </c>
      <c r="B50" s="314"/>
      <c r="C50" s="194"/>
      <c r="D50" s="113">
        <f t="shared" si="1"/>
        <v>90.8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205"/>
      <c r="S50" s="92">
        <v>90.8</v>
      </c>
      <c r="T50" s="92"/>
      <c r="U50" s="92"/>
      <c r="V50" s="206"/>
      <c r="W50" s="207"/>
      <c r="X50" s="70"/>
    </row>
    <row r="51" spans="1:24" ht="13.5" customHeight="1">
      <c r="A51" s="318" t="s">
        <v>168</v>
      </c>
      <c r="B51" s="319"/>
      <c r="C51" s="194">
        <v>241</v>
      </c>
      <c r="D51" s="113">
        <f>U51</f>
        <v>200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205"/>
      <c r="S51" s="92"/>
      <c r="T51" s="92"/>
      <c r="U51" s="92">
        <v>200</v>
      </c>
      <c r="V51" s="206"/>
      <c r="W51" s="207"/>
      <c r="X51" s="70"/>
    </row>
    <row r="52" spans="1:24" ht="12">
      <c r="A52" s="77" t="s">
        <v>498</v>
      </c>
      <c r="B52" s="229"/>
      <c r="C52" s="74">
        <v>260</v>
      </c>
      <c r="D52" s="113">
        <f t="shared" si="1"/>
        <v>64</v>
      </c>
      <c r="E52" s="88"/>
      <c r="F52" s="88"/>
      <c r="G52" s="88">
        <f>G53+G54</f>
        <v>0</v>
      </c>
      <c r="H52" s="88">
        <f aca="true" t="shared" si="5" ref="H52:V52">H53+H54</f>
        <v>0</v>
      </c>
      <c r="I52" s="88">
        <f t="shared" si="5"/>
        <v>0</v>
      </c>
      <c r="J52" s="88">
        <f t="shared" si="5"/>
        <v>0</v>
      </c>
      <c r="K52" s="88">
        <f t="shared" si="5"/>
        <v>0</v>
      </c>
      <c r="L52" s="88">
        <f t="shared" si="5"/>
        <v>0</v>
      </c>
      <c r="M52" s="88">
        <f t="shared" si="5"/>
        <v>0</v>
      </c>
      <c r="N52" s="88"/>
      <c r="O52" s="88">
        <f t="shared" si="5"/>
        <v>0</v>
      </c>
      <c r="P52" s="88"/>
      <c r="Q52" s="88">
        <f t="shared" si="5"/>
        <v>0</v>
      </c>
      <c r="R52" s="93"/>
      <c r="S52" s="88">
        <f t="shared" si="5"/>
        <v>0</v>
      </c>
      <c r="T52" s="88">
        <f t="shared" si="5"/>
        <v>0</v>
      </c>
      <c r="U52" s="88">
        <f t="shared" si="5"/>
        <v>0</v>
      </c>
      <c r="V52" s="89">
        <f t="shared" si="5"/>
        <v>64</v>
      </c>
      <c r="W52" s="191"/>
      <c r="X52" s="70"/>
    </row>
    <row r="53" spans="1:24" ht="12">
      <c r="A53" s="316" t="s">
        <v>147</v>
      </c>
      <c r="B53" s="317"/>
      <c r="C53" s="194">
        <v>263</v>
      </c>
      <c r="D53" s="113">
        <f t="shared" si="1"/>
        <v>10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205"/>
      <c r="S53" s="92"/>
      <c r="T53" s="92"/>
      <c r="U53" s="92"/>
      <c r="V53" s="206">
        <v>10</v>
      </c>
      <c r="W53" s="207"/>
      <c r="X53" s="70"/>
    </row>
    <row r="54" spans="1:24" ht="12">
      <c r="A54" s="194" t="s">
        <v>499</v>
      </c>
      <c r="B54" s="203"/>
      <c r="C54" s="194">
        <v>262</v>
      </c>
      <c r="D54" s="113">
        <f t="shared" si="1"/>
        <v>54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205"/>
      <c r="S54" s="92"/>
      <c r="T54" s="92"/>
      <c r="U54" s="92"/>
      <c r="V54" s="206">
        <v>54</v>
      </c>
      <c r="W54" s="207"/>
      <c r="X54" s="70"/>
    </row>
    <row r="55" spans="1:24" ht="12">
      <c r="A55" s="77" t="s">
        <v>500</v>
      </c>
      <c r="B55" s="78"/>
      <c r="C55" s="74">
        <v>290</v>
      </c>
      <c r="D55" s="113">
        <f>SUM(E55:W55)</f>
        <v>78.6</v>
      </c>
      <c r="E55" s="88"/>
      <c r="F55" s="88"/>
      <c r="G55" s="88"/>
      <c r="H55" s="88">
        <v>22.1</v>
      </c>
      <c r="I55" s="88">
        <v>16</v>
      </c>
      <c r="J55" s="88"/>
      <c r="K55" s="88"/>
      <c r="L55" s="88"/>
      <c r="M55" s="88">
        <v>0.5</v>
      </c>
      <c r="N55" s="88"/>
      <c r="O55" s="88"/>
      <c r="P55" s="88"/>
      <c r="Q55" s="88"/>
      <c r="R55" s="93"/>
      <c r="S55" s="88">
        <v>10</v>
      </c>
      <c r="T55" s="88">
        <v>30</v>
      </c>
      <c r="U55" s="88"/>
      <c r="V55" s="89"/>
      <c r="W55" s="191"/>
      <c r="X55" s="72"/>
    </row>
    <row r="56" spans="1:24" ht="12">
      <c r="A56" s="79" t="s">
        <v>501</v>
      </c>
      <c r="B56" s="80"/>
      <c r="C56" s="74">
        <v>300</v>
      </c>
      <c r="D56" s="113">
        <f t="shared" si="1"/>
        <v>424.6</v>
      </c>
      <c r="E56" s="88"/>
      <c r="F56" s="88"/>
      <c r="G56" s="88">
        <f aca="true" t="shared" si="6" ref="G56:V56">G57+G63</f>
        <v>0</v>
      </c>
      <c r="H56" s="88">
        <f t="shared" si="6"/>
        <v>0</v>
      </c>
      <c r="I56" s="88">
        <f t="shared" si="6"/>
        <v>56</v>
      </c>
      <c r="J56" s="88">
        <f>J57+J63</f>
        <v>16</v>
      </c>
      <c r="K56" s="88">
        <f t="shared" si="6"/>
        <v>37.5</v>
      </c>
      <c r="L56" s="88">
        <f t="shared" si="6"/>
        <v>13</v>
      </c>
      <c r="M56" s="88">
        <f t="shared" si="6"/>
        <v>2.1</v>
      </c>
      <c r="N56" s="88"/>
      <c r="O56" s="88">
        <f t="shared" si="6"/>
        <v>5</v>
      </c>
      <c r="P56" s="88"/>
      <c r="Q56" s="88">
        <f t="shared" si="6"/>
        <v>0</v>
      </c>
      <c r="R56" s="93">
        <f>R57</f>
        <v>0</v>
      </c>
      <c r="S56" s="88">
        <f t="shared" si="6"/>
        <v>50</v>
      </c>
      <c r="T56" s="91">
        <f>T57+T63</f>
        <v>215</v>
      </c>
      <c r="U56" s="88">
        <f>U57+U63</f>
        <v>0</v>
      </c>
      <c r="V56" s="89">
        <f t="shared" si="6"/>
        <v>0</v>
      </c>
      <c r="W56" s="191">
        <f>W57+W63</f>
        <v>30</v>
      </c>
      <c r="X56" s="72"/>
    </row>
    <row r="57" spans="1:24" ht="12">
      <c r="A57" s="227" t="s">
        <v>502</v>
      </c>
      <c r="B57" s="228"/>
      <c r="C57" s="209">
        <v>310</v>
      </c>
      <c r="D57" s="113">
        <f>SUM(E57:W57)</f>
        <v>81.6</v>
      </c>
      <c r="E57" s="211"/>
      <c r="F57" s="211"/>
      <c r="G57" s="211">
        <f aca="true" t="shared" si="7" ref="G57:V57">G58+G59+G60+G61+G62</f>
        <v>0</v>
      </c>
      <c r="H57" s="211">
        <f t="shared" si="7"/>
        <v>0</v>
      </c>
      <c r="I57" s="211">
        <f t="shared" si="7"/>
        <v>16</v>
      </c>
      <c r="J57" s="211">
        <f t="shared" si="7"/>
        <v>6</v>
      </c>
      <c r="K57" s="211">
        <f t="shared" si="7"/>
        <v>20</v>
      </c>
      <c r="L57" s="211">
        <f t="shared" si="7"/>
        <v>8</v>
      </c>
      <c r="M57" s="211">
        <f t="shared" si="7"/>
        <v>1.6</v>
      </c>
      <c r="N57" s="211"/>
      <c r="O57" s="211">
        <f t="shared" si="7"/>
        <v>0</v>
      </c>
      <c r="P57" s="211"/>
      <c r="Q57" s="211">
        <f t="shared" si="7"/>
        <v>0</v>
      </c>
      <c r="R57" s="212">
        <f>R61</f>
        <v>0</v>
      </c>
      <c r="S57" s="211">
        <v>10</v>
      </c>
      <c r="T57" s="230">
        <f t="shared" si="7"/>
        <v>20</v>
      </c>
      <c r="U57" s="211">
        <f t="shared" si="7"/>
        <v>0</v>
      </c>
      <c r="V57" s="213">
        <f t="shared" si="7"/>
        <v>0</v>
      </c>
      <c r="W57" s="214"/>
      <c r="X57" s="76"/>
    </row>
    <row r="58" spans="1:24" ht="12">
      <c r="A58" s="203" t="s">
        <v>442</v>
      </c>
      <c r="B58" s="231"/>
      <c r="C58" s="215"/>
      <c r="D58" s="113">
        <f t="shared" si="1"/>
        <v>63.6</v>
      </c>
      <c r="E58" s="232"/>
      <c r="F58" s="92"/>
      <c r="G58" s="92"/>
      <c r="H58" s="92"/>
      <c r="I58" s="92">
        <v>16</v>
      </c>
      <c r="J58" s="92">
        <v>6</v>
      </c>
      <c r="K58" s="92">
        <v>20</v>
      </c>
      <c r="L58" s="92"/>
      <c r="M58" s="92">
        <v>1.6</v>
      </c>
      <c r="N58" s="92"/>
      <c r="O58" s="92"/>
      <c r="P58" s="92"/>
      <c r="Q58" s="92"/>
      <c r="R58" s="205"/>
      <c r="S58" s="92"/>
      <c r="T58" s="277">
        <v>20</v>
      </c>
      <c r="U58" s="92"/>
      <c r="V58" s="206"/>
      <c r="W58" s="207"/>
      <c r="X58" s="70"/>
    </row>
    <row r="59" spans="1:24" ht="12">
      <c r="A59" s="203" t="s">
        <v>148</v>
      </c>
      <c r="B59" s="225"/>
      <c r="C59" s="194"/>
      <c r="D59" s="113">
        <f t="shared" si="1"/>
        <v>8</v>
      </c>
      <c r="E59" s="92"/>
      <c r="F59" s="92"/>
      <c r="G59" s="92"/>
      <c r="H59" s="92"/>
      <c r="I59" s="92"/>
      <c r="J59" s="92"/>
      <c r="K59" s="92"/>
      <c r="L59" s="92">
        <v>8</v>
      </c>
      <c r="M59" s="92"/>
      <c r="N59" s="92"/>
      <c r="O59" s="92"/>
      <c r="P59" s="92"/>
      <c r="Q59" s="92"/>
      <c r="R59" s="205"/>
      <c r="S59" s="92"/>
      <c r="T59" s="92"/>
      <c r="U59" s="92"/>
      <c r="V59" s="206"/>
      <c r="W59" s="207"/>
      <c r="X59" s="70"/>
    </row>
    <row r="60" spans="1:24" ht="1.5" customHeight="1">
      <c r="A60" s="316"/>
      <c r="B60" s="317"/>
      <c r="C60" s="194"/>
      <c r="D60" s="113">
        <f t="shared" si="1"/>
        <v>0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205"/>
      <c r="S60" s="92"/>
      <c r="T60" s="233"/>
      <c r="U60" s="207"/>
      <c r="V60" s="206"/>
      <c r="W60" s="207"/>
      <c r="X60" s="70"/>
    </row>
    <row r="61" spans="1:24" ht="15" customHeight="1" hidden="1">
      <c r="A61" s="315"/>
      <c r="B61" s="314"/>
      <c r="C61" s="194"/>
      <c r="D61" s="113">
        <f t="shared" si="1"/>
        <v>0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205"/>
      <c r="S61" s="92"/>
      <c r="T61" s="92">
        <v>0</v>
      </c>
      <c r="U61" s="92"/>
      <c r="V61" s="206"/>
      <c r="W61" s="207"/>
      <c r="X61" s="70"/>
    </row>
    <row r="62" spans="1:24" ht="12" hidden="1">
      <c r="A62" s="200" t="s">
        <v>503</v>
      </c>
      <c r="B62" s="72"/>
      <c r="C62" s="194"/>
      <c r="D62" s="113">
        <f t="shared" si="1"/>
        <v>0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205"/>
      <c r="S62" s="92"/>
      <c r="T62" s="92">
        <v>0</v>
      </c>
      <c r="U62" s="92"/>
      <c r="V62" s="206"/>
      <c r="W62" s="207"/>
      <c r="X62" s="70"/>
    </row>
    <row r="63" spans="1:24" ht="13.5" customHeight="1">
      <c r="A63" s="224" t="s">
        <v>504</v>
      </c>
      <c r="B63" s="234"/>
      <c r="C63" s="209">
        <v>340</v>
      </c>
      <c r="D63" s="113">
        <f>SUM(E63:W63)</f>
        <v>343</v>
      </c>
      <c r="E63" s="211"/>
      <c r="F63" s="211"/>
      <c r="G63" s="211"/>
      <c r="H63" s="211">
        <f aca="true" t="shared" si="8" ref="H63:W63">H64+H65+H66+H67+H68+H69+H70+H71+H72</f>
        <v>0</v>
      </c>
      <c r="I63" s="211">
        <f t="shared" si="8"/>
        <v>40</v>
      </c>
      <c r="J63" s="211">
        <f t="shared" si="8"/>
        <v>10</v>
      </c>
      <c r="K63" s="211">
        <f>K66+K70</f>
        <v>17.5</v>
      </c>
      <c r="L63" s="211">
        <f t="shared" si="8"/>
        <v>5</v>
      </c>
      <c r="M63" s="211">
        <f t="shared" si="8"/>
        <v>0.5</v>
      </c>
      <c r="N63" s="211"/>
      <c r="O63" s="211">
        <f t="shared" si="8"/>
        <v>5</v>
      </c>
      <c r="P63" s="211"/>
      <c r="Q63" s="211">
        <f t="shared" si="8"/>
        <v>0</v>
      </c>
      <c r="R63" s="212"/>
      <c r="S63" s="211">
        <f t="shared" si="8"/>
        <v>40</v>
      </c>
      <c r="T63" s="211">
        <f>SUM(T64:T72)</f>
        <v>195</v>
      </c>
      <c r="U63" s="211"/>
      <c r="V63" s="213">
        <f t="shared" si="8"/>
        <v>0</v>
      </c>
      <c r="W63" s="211">
        <f t="shared" si="8"/>
        <v>30</v>
      </c>
      <c r="X63" s="70"/>
    </row>
    <row r="64" spans="1:24" ht="12">
      <c r="A64" s="203" t="s">
        <v>371</v>
      </c>
      <c r="B64" s="231"/>
      <c r="C64" s="215"/>
      <c r="D64" s="113">
        <f t="shared" si="1"/>
        <v>90</v>
      </c>
      <c r="E64" s="92"/>
      <c r="F64" s="92"/>
      <c r="G64" s="92"/>
      <c r="H64" s="92"/>
      <c r="I64" s="92">
        <v>40</v>
      </c>
      <c r="J64" s="92">
        <v>10</v>
      </c>
      <c r="K64" s="92"/>
      <c r="L64" s="92"/>
      <c r="M64" s="92"/>
      <c r="N64" s="92"/>
      <c r="O64" s="92"/>
      <c r="P64" s="92"/>
      <c r="Q64" s="92"/>
      <c r="R64" s="205"/>
      <c r="S64" s="278">
        <v>40</v>
      </c>
      <c r="T64" s="278"/>
      <c r="U64" s="92"/>
      <c r="V64" s="206"/>
      <c r="W64" s="207"/>
      <c r="X64" s="76"/>
    </row>
    <row r="65" spans="1:24" ht="1.5" customHeight="1">
      <c r="A65" s="200" t="s">
        <v>505</v>
      </c>
      <c r="B65" s="72"/>
      <c r="C65" s="194"/>
      <c r="D65" s="113">
        <f t="shared" si="1"/>
        <v>0</v>
      </c>
      <c r="E65" s="92"/>
      <c r="F65" s="92"/>
      <c r="G65" s="92"/>
      <c r="H65" s="92"/>
      <c r="I65" s="216"/>
      <c r="J65" s="216"/>
      <c r="K65" s="92"/>
      <c r="L65" s="92"/>
      <c r="M65" s="92"/>
      <c r="N65" s="92"/>
      <c r="O65" s="92"/>
      <c r="P65" s="92"/>
      <c r="Q65" s="92"/>
      <c r="R65" s="205"/>
      <c r="S65" s="278"/>
      <c r="T65" s="278"/>
      <c r="U65" s="92"/>
      <c r="V65" s="206"/>
      <c r="W65" s="207"/>
      <c r="X65" s="70"/>
    </row>
    <row r="66" spans="1:24" ht="12">
      <c r="A66" s="203" t="s">
        <v>506</v>
      </c>
      <c r="B66" s="225"/>
      <c r="C66" s="194"/>
      <c r="D66" s="113">
        <f t="shared" si="1"/>
        <v>215</v>
      </c>
      <c r="E66" s="92"/>
      <c r="F66" s="92"/>
      <c r="G66" s="92"/>
      <c r="H66" s="92"/>
      <c r="I66" s="92"/>
      <c r="J66" s="92"/>
      <c r="K66" s="92">
        <v>10</v>
      </c>
      <c r="L66" s="92">
        <v>5</v>
      </c>
      <c r="M66" s="92"/>
      <c r="N66" s="92"/>
      <c r="O66" s="92">
        <v>5</v>
      </c>
      <c r="P66" s="92"/>
      <c r="Q66" s="92"/>
      <c r="R66" s="205"/>
      <c r="S66" s="278"/>
      <c r="T66" s="278">
        <v>195</v>
      </c>
      <c r="U66" s="92"/>
      <c r="V66" s="206"/>
      <c r="W66" s="207"/>
      <c r="X66" s="70"/>
    </row>
    <row r="67" spans="1:24" ht="0.75" customHeight="1">
      <c r="A67" s="200" t="s">
        <v>507</v>
      </c>
      <c r="B67" s="72"/>
      <c r="C67" s="194"/>
      <c r="D67" s="113">
        <f t="shared" si="1"/>
        <v>0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205"/>
      <c r="S67" s="92"/>
      <c r="T67" s="92" t="s">
        <v>443</v>
      </c>
      <c r="U67" s="92"/>
      <c r="V67" s="206"/>
      <c r="W67" s="207"/>
      <c r="X67" s="70"/>
    </row>
    <row r="68" spans="1:24" ht="12">
      <c r="A68" s="203" t="s">
        <v>497</v>
      </c>
      <c r="B68" s="226"/>
      <c r="C68" s="194"/>
      <c r="D68" s="113">
        <f t="shared" si="1"/>
        <v>0.5</v>
      </c>
      <c r="E68" s="92"/>
      <c r="F68" s="92"/>
      <c r="G68" s="92"/>
      <c r="H68" s="92"/>
      <c r="I68" s="92"/>
      <c r="J68" s="92"/>
      <c r="K68" s="92"/>
      <c r="L68" s="92"/>
      <c r="M68" s="92">
        <v>0.5</v>
      </c>
      <c r="N68" s="92"/>
      <c r="O68" s="92"/>
      <c r="P68" s="92"/>
      <c r="Q68" s="92"/>
      <c r="R68" s="205"/>
      <c r="S68" s="92"/>
      <c r="T68" s="92"/>
      <c r="U68" s="92"/>
      <c r="V68" s="206"/>
      <c r="W68" s="207"/>
      <c r="X68" s="70"/>
    </row>
    <row r="69" spans="1:24" ht="0.75" customHeight="1">
      <c r="A69" s="71" t="s">
        <v>508</v>
      </c>
      <c r="B69" s="71"/>
      <c r="C69" s="194"/>
      <c r="D69" s="113">
        <f t="shared" si="1"/>
        <v>0</v>
      </c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2"/>
      <c r="S69" s="207"/>
      <c r="T69" s="207"/>
      <c r="U69" s="207"/>
      <c r="V69" s="235"/>
      <c r="W69" s="207"/>
      <c r="X69" s="70"/>
    </row>
    <row r="70" spans="1:24" ht="12">
      <c r="A70" s="203" t="s">
        <v>509</v>
      </c>
      <c r="B70" s="225"/>
      <c r="C70" s="194"/>
      <c r="D70" s="113">
        <f t="shared" si="1"/>
        <v>7.5</v>
      </c>
      <c r="E70" s="92"/>
      <c r="F70" s="92"/>
      <c r="G70" s="92"/>
      <c r="H70" s="92"/>
      <c r="I70" s="92"/>
      <c r="J70" s="92"/>
      <c r="K70" s="92">
        <v>7.5</v>
      </c>
      <c r="L70" s="207"/>
      <c r="M70" s="207"/>
      <c r="N70" s="207"/>
      <c r="O70" s="92"/>
      <c r="P70" s="92"/>
      <c r="Q70" s="92"/>
      <c r="R70" s="205"/>
      <c r="S70" s="92"/>
      <c r="T70" s="92"/>
      <c r="U70" s="92"/>
      <c r="V70" s="206"/>
      <c r="W70" s="207"/>
      <c r="X70" s="70"/>
    </row>
    <row r="71" spans="1:24" ht="12" hidden="1">
      <c r="A71" s="200" t="s">
        <v>510</v>
      </c>
      <c r="B71" s="72"/>
      <c r="C71" s="194"/>
      <c r="D71" s="113">
        <f t="shared" si="1"/>
        <v>0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205"/>
      <c r="S71" s="92"/>
      <c r="T71" s="92"/>
      <c r="U71" s="92"/>
      <c r="V71" s="206"/>
      <c r="W71" s="207"/>
      <c r="X71" s="70"/>
    </row>
    <row r="72" spans="1:24" ht="12">
      <c r="A72" s="203" t="s">
        <v>145</v>
      </c>
      <c r="B72" s="225"/>
      <c r="C72" s="194"/>
      <c r="D72" s="113">
        <f>SUM(E72:W72)</f>
        <v>30</v>
      </c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205"/>
      <c r="S72" s="92"/>
      <c r="T72" s="92"/>
      <c r="U72" s="92"/>
      <c r="V72" s="206"/>
      <c r="W72" s="207">
        <v>30</v>
      </c>
      <c r="X72" s="70"/>
    </row>
    <row r="73" spans="1:22" ht="11.25">
      <c r="A73" s="70"/>
      <c r="B73" s="70"/>
      <c r="C73" s="76"/>
      <c r="D73" s="82"/>
      <c r="E73" s="70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94"/>
      <c r="S73" s="81"/>
      <c r="T73" s="81"/>
      <c r="U73" s="70"/>
      <c r="V73" s="70"/>
    </row>
    <row r="74" spans="1:24" ht="11.25">
      <c r="A74" s="70"/>
      <c r="B74" s="192"/>
      <c r="C74" s="70"/>
      <c r="D74" s="82"/>
      <c r="E74" s="70"/>
      <c r="F74" s="81"/>
      <c r="G74" s="81"/>
      <c r="H74" s="81"/>
      <c r="I74" s="81"/>
      <c r="J74" s="81"/>
      <c r="K74" s="81"/>
      <c r="L74" s="81"/>
      <c r="M74" s="81"/>
      <c r="N74" s="81"/>
      <c r="O74" s="70"/>
      <c r="P74" s="70"/>
      <c r="Q74" s="70"/>
      <c r="R74" s="95"/>
      <c r="S74" s="81"/>
      <c r="T74" s="83"/>
      <c r="U74" s="70"/>
      <c r="V74" s="70"/>
      <c r="W74" s="70"/>
      <c r="X74" s="70"/>
    </row>
    <row r="75" spans="1:22" ht="11.25">
      <c r="A75" s="70"/>
      <c r="B75" s="70"/>
      <c r="C75" s="70"/>
      <c r="D75" s="76"/>
      <c r="E75" s="70"/>
      <c r="F75" s="81"/>
      <c r="G75" s="81"/>
      <c r="H75" s="81"/>
      <c r="I75" s="81"/>
      <c r="J75" s="81"/>
      <c r="K75" s="81"/>
      <c r="L75" s="81"/>
      <c r="M75" s="81"/>
      <c r="N75" s="81"/>
      <c r="O75" s="70"/>
      <c r="P75" s="70"/>
      <c r="Q75" s="70"/>
      <c r="R75" s="95"/>
      <c r="S75" s="81"/>
      <c r="T75" s="83"/>
      <c r="U75" s="70"/>
      <c r="V75" s="70"/>
    </row>
    <row r="76" spans="1:22" ht="11.25">
      <c r="A76" s="70"/>
      <c r="B76" s="70"/>
      <c r="C76" s="70"/>
      <c r="D76" s="70"/>
      <c r="E76" s="70"/>
      <c r="F76" s="81"/>
      <c r="G76" s="70"/>
      <c r="H76" s="70"/>
      <c r="I76" s="70"/>
      <c r="J76" s="70"/>
      <c r="K76" s="81"/>
      <c r="L76" s="81"/>
      <c r="M76" s="81"/>
      <c r="N76" s="81"/>
      <c r="O76" s="70"/>
      <c r="P76" s="70"/>
      <c r="Q76" s="70"/>
      <c r="R76" s="95"/>
      <c r="S76" s="81"/>
      <c r="T76" s="81"/>
      <c r="U76" s="70"/>
      <c r="V76" s="70"/>
    </row>
    <row r="77" spans="1:22" ht="11.25">
      <c r="A77" s="70"/>
      <c r="B77" s="70"/>
      <c r="C77" s="70"/>
      <c r="D77" s="76"/>
      <c r="E77" s="70"/>
      <c r="F77" s="81"/>
      <c r="G77" s="70"/>
      <c r="H77" s="70"/>
      <c r="I77" s="70"/>
      <c r="J77" s="70"/>
      <c r="K77" s="81"/>
      <c r="L77" s="81"/>
      <c r="M77" s="81"/>
      <c r="N77" s="81"/>
      <c r="O77" s="70"/>
      <c r="P77" s="70"/>
      <c r="Q77" s="70"/>
      <c r="R77" s="95"/>
      <c r="S77" s="81"/>
      <c r="T77" s="81"/>
      <c r="U77" s="70"/>
      <c r="V77" s="70"/>
    </row>
    <row r="78" spans="1:22" ht="11.25">
      <c r="A78" s="70"/>
      <c r="B78" s="70"/>
      <c r="C78" s="70"/>
      <c r="D78" s="70"/>
      <c r="E78" s="70"/>
      <c r="F78" s="81"/>
      <c r="G78" s="70"/>
      <c r="H78" s="70"/>
      <c r="I78" s="70"/>
      <c r="J78" s="70"/>
      <c r="K78" s="81"/>
      <c r="L78" s="81"/>
      <c r="M78" s="81"/>
      <c r="N78" s="81"/>
      <c r="O78" s="70"/>
      <c r="P78" s="70"/>
      <c r="Q78" s="70"/>
      <c r="R78" s="95"/>
      <c r="S78" s="81"/>
      <c r="T78" s="81"/>
      <c r="U78" s="70"/>
      <c r="V78" s="70"/>
    </row>
    <row r="79" spans="1:22" ht="11.25">
      <c r="A79" s="70"/>
      <c r="B79" s="70"/>
      <c r="C79" s="70"/>
      <c r="D79" s="70"/>
      <c r="E79" s="70"/>
      <c r="F79" s="81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95"/>
      <c r="S79" s="81"/>
      <c r="T79" s="81"/>
      <c r="U79" s="70"/>
      <c r="V79" s="70"/>
    </row>
    <row r="80" spans="1:22" ht="11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95"/>
      <c r="S80" s="81"/>
      <c r="T80" s="81"/>
      <c r="U80" s="70"/>
      <c r="V80" s="70"/>
    </row>
    <row r="81" spans="1:22" ht="11.2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95"/>
      <c r="S81" s="81"/>
      <c r="T81" s="81"/>
      <c r="U81" s="70"/>
      <c r="V81" s="70"/>
    </row>
    <row r="82" spans="1:22" ht="11.2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95"/>
      <c r="S82" s="81"/>
      <c r="T82" s="81"/>
      <c r="U82" s="70"/>
      <c r="V82" s="70"/>
    </row>
    <row r="83" spans="1:22" ht="11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95"/>
      <c r="S83" s="81"/>
      <c r="T83" s="81"/>
      <c r="U83" s="70"/>
      <c r="V83" s="70"/>
    </row>
    <row r="84" spans="1:22" ht="11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95"/>
      <c r="S84" s="81"/>
      <c r="T84" s="81"/>
      <c r="U84" s="70"/>
      <c r="V84" s="70"/>
    </row>
    <row r="85" spans="1:22" ht="11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95"/>
      <c r="S85" s="81"/>
      <c r="T85" s="81"/>
      <c r="U85" s="70"/>
      <c r="V85" s="70"/>
    </row>
    <row r="86" spans="1:22" ht="11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95"/>
      <c r="S86" s="81"/>
      <c r="T86" s="81"/>
      <c r="U86" s="70"/>
      <c r="V86" s="70"/>
    </row>
    <row r="87" spans="1:22" ht="11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95"/>
      <c r="S87" s="81"/>
      <c r="T87" s="81"/>
      <c r="U87" s="70"/>
      <c r="V87" s="70"/>
    </row>
    <row r="88" spans="1:22" ht="11.2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81"/>
      <c r="T88" s="81"/>
      <c r="U88" s="70"/>
      <c r="V88" s="70"/>
    </row>
    <row r="89" spans="1:22" ht="11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81"/>
      <c r="T89" s="81"/>
      <c r="U89" s="70"/>
      <c r="V89" s="70"/>
    </row>
    <row r="90" spans="1:22" ht="11.2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81"/>
      <c r="T90" s="81"/>
      <c r="U90" s="70"/>
      <c r="V90" s="70"/>
    </row>
    <row r="91" spans="1:22" ht="11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81"/>
      <c r="T91" s="81"/>
      <c r="U91" s="70"/>
      <c r="V91" s="70"/>
    </row>
    <row r="92" spans="1:22" ht="11.2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81"/>
      <c r="T92" s="81"/>
      <c r="U92" s="70"/>
      <c r="V92" s="70"/>
    </row>
    <row r="93" spans="1:22" ht="11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81"/>
      <c r="T93" s="81"/>
      <c r="U93" s="70"/>
      <c r="V93" s="70"/>
    </row>
    <row r="94" spans="1:22" ht="11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81"/>
      <c r="T94" s="81"/>
      <c r="U94" s="70"/>
      <c r="V94" s="70"/>
    </row>
    <row r="95" spans="1:22" ht="11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81"/>
      <c r="T95" s="81"/>
      <c r="U95" s="70"/>
      <c r="V95" s="70"/>
    </row>
    <row r="96" spans="1:22" ht="11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81"/>
      <c r="T96" s="81"/>
      <c r="U96" s="70"/>
      <c r="V96" s="70"/>
    </row>
    <row r="97" spans="1:22" ht="11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81"/>
      <c r="T97" s="81"/>
      <c r="U97" s="70"/>
      <c r="V97" s="70"/>
    </row>
    <row r="98" spans="1:22" ht="11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81"/>
      <c r="T98" s="81"/>
      <c r="U98" s="70"/>
      <c r="V98" s="70"/>
    </row>
    <row r="99" spans="1:22" ht="11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81"/>
      <c r="T99" s="81"/>
      <c r="U99" s="70"/>
      <c r="V99" s="70"/>
    </row>
    <row r="100" spans="1:22" ht="11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81"/>
      <c r="T100" s="81"/>
      <c r="U100" s="70"/>
      <c r="V100" s="70"/>
    </row>
    <row r="101" spans="1:22" ht="11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81"/>
      <c r="T101" s="81"/>
      <c r="U101" s="70"/>
      <c r="V101" s="70"/>
    </row>
    <row r="102" spans="1:22" ht="11.2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81"/>
      <c r="T102" s="81"/>
      <c r="U102" s="70"/>
      <c r="V102" s="70"/>
    </row>
    <row r="103" spans="1:22" ht="11.2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81"/>
      <c r="T103" s="81"/>
      <c r="U103" s="70"/>
      <c r="V103" s="70"/>
    </row>
    <row r="104" spans="1:22" ht="11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81"/>
      <c r="T104" s="81"/>
      <c r="U104" s="70"/>
      <c r="V104" s="70"/>
    </row>
    <row r="105" spans="1:22" ht="11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81"/>
      <c r="T105" s="81"/>
      <c r="U105" s="70"/>
      <c r="V105" s="70"/>
    </row>
    <row r="106" spans="1:22" ht="11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</row>
    <row r="107" spans="1:22" ht="11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</row>
    <row r="108" spans="1:22" ht="11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</row>
    <row r="109" spans="1:22" ht="11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</row>
    <row r="110" spans="1:22" ht="11.2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</row>
    <row r="111" spans="1:22" ht="11.25">
      <c r="A111" s="70"/>
      <c r="B111" s="70"/>
      <c r="C111" s="70"/>
      <c r="D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</row>
    <row r="112" spans="11:22" ht="11.25"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</row>
    <row r="113" spans="11:22" ht="11.25"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</row>
    <row r="114" spans="11:22" ht="11.25"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</row>
    <row r="115" spans="11:22" ht="11.25"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</row>
    <row r="116" spans="11:22" ht="11.25"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</row>
    <row r="117" spans="11:22" ht="11.25"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</row>
    <row r="118" spans="11:22" ht="11.25"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</row>
    <row r="119" spans="11:22" ht="11.25"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</row>
    <row r="120" spans="11:22" ht="11.25"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</row>
    <row r="121" spans="11:22" ht="11.25"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</row>
    <row r="122" spans="11:22" ht="11.25"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</row>
    <row r="123" spans="11:22" ht="11.25"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</row>
    <row r="124" spans="11:22" ht="11.25"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</row>
    <row r="125" spans="11:22" ht="11.25"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</row>
    <row r="126" spans="11:22" ht="11.25"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</row>
    <row r="127" spans="11:22" ht="11.25"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</row>
    <row r="128" spans="11:22" ht="11.25"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</row>
    <row r="129" spans="11:22" ht="11.25"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</row>
    <row r="130" spans="11:22" ht="11.25"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</row>
    <row r="131" spans="11:22" ht="11.25"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</row>
    <row r="132" spans="11:22" ht="11.25"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</row>
  </sheetData>
  <sheetProtection/>
  <mergeCells count="10">
    <mergeCell ref="A38:B38"/>
    <mergeCell ref="A39:B39"/>
    <mergeCell ref="A49:B49"/>
    <mergeCell ref="A46:B46"/>
    <mergeCell ref="A45:B45"/>
    <mergeCell ref="A50:B50"/>
    <mergeCell ref="A61:B61"/>
    <mergeCell ref="A53:B53"/>
    <mergeCell ref="A60:B60"/>
    <mergeCell ref="A51:B51"/>
  </mergeCells>
  <printOptions/>
  <pageMargins left="0" right="0" top="0" bottom="0" header="0.5118110236220472" footer="0.5118110236220472"/>
  <pageSetup horizontalDpi="600" verticalDpi="600" orientation="landscape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21">
      <selection activeCell="C10" sqref="C10"/>
    </sheetView>
  </sheetViews>
  <sheetFormatPr defaultColWidth="9.140625" defaultRowHeight="12.75"/>
  <cols>
    <col min="1" max="1" width="22.28125" style="27" customWidth="1"/>
    <col min="2" max="2" width="25.28125" style="27" customWidth="1"/>
    <col min="3" max="3" width="66.8515625" style="31" customWidth="1"/>
    <col min="4" max="16384" width="9.140625" style="27" customWidth="1"/>
  </cols>
  <sheetData>
    <row r="1" ht="15">
      <c r="C1" s="29" t="s">
        <v>343</v>
      </c>
    </row>
    <row r="2" ht="15">
      <c r="C2" s="28" t="s">
        <v>344</v>
      </c>
    </row>
    <row r="3" ht="15">
      <c r="C3" s="30" t="s">
        <v>181</v>
      </c>
    </row>
    <row r="4" ht="15">
      <c r="C4" s="117"/>
    </row>
    <row r="5" spans="1:3" ht="15">
      <c r="A5" s="284" t="s">
        <v>847</v>
      </c>
      <c r="B5" s="284"/>
      <c r="C5" s="284"/>
    </row>
    <row r="6" spans="1:3" ht="15">
      <c r="A6" s="284"/>
      <c r="B6" s="284"/>
      <c r="C6" s="284"/>
    </row>
    <row r="7" spans="1:3" ht="6" customHeight="1">
      <c r="A7" s="284"/>
      <c r="B7" s="284"/>
      <c r="C7" s="284"/>
    </row>
    <row r="8" spans="1:3" ht="6" customHeight="1">
      <c r="A8" s="284"/>
      <c r="B8" s="284"/>
      <c r="C8" s="284"/>
    </row>
    <row r="9" ht="15.75" thickBot="1"/>
    <row r="10" spans="1:3" ht="15">
      <c r="A10" s="323" t="s">
        <v>553</v>
      </c>
      <c r="B10" s="324"/>
      <c r="C10" s="110" t="s">
        <v>446</v>
      </c>
    </row>
    <row r="11" spans="1:3" ht="15" customHeight="1">
      <c r="A11" s="325" t="s">
        <v>108</v>
      </c>
      <c r="B11" s="327" t="s">
        <v>107</v>
      </c>
      <c r="C11" s="329" t="s">
        <v>109</v>
      </c>
    </row>
    <row r="12" spans="1:3" ht="54.75" customHeight="1">
      <c r="A12" s="326"/>
      <c r="B12" s="328"/>
      <c r="C12" s="330"/>
    </row>
    <row r="13" spans="1:3" ht="15">
      <c r="A13" s="111">
        <v>1</v>
      </c>
      <c r="B13" s="33">
        <v>2</v>
      </c>
      <c r="C13" s="112">
        <v>3</v>
      </c>
    </row>
    <row r="14" spans="1:3" ht="15">
      <c r="A14" s="111">
        <v>400</v>
      </c>
      <c r="B14" s="331" t="s">
        <v>447</v>
      </c>
      <c r="C14" s="332"/>
    </row>
    <row r="15" spans="1:3" ht="15" customHeight="1">
      <c r="A15" s="298">
        <v>400</v>
      </c>
      <c r="B15" s="299" t="s">
        <v>448</v>
      </c>
      <c r="C15" s="297" t="s">
        <v>449</v>
      </c>
    </row>
    <row r="16" spans="1:3" ht="46.5" customHeight="1">
      <c r="A16" s="298"/>
      <c r="B16" s="299"/>
      <c r="C16" s="297"/>
    </row>
    <row r="17" spans="1:3" ht="15" customHeight="1">
      <c r="A17" s="298">
        <v>400</v>
      </c>
      <c r="B17" s="299" t="s">
        <v>450</v>
      </c>
      <c r="C17" s="297" t="s">
        <v>449</v>
      </c>
    </row>
    <row r="18" spans="1:3" ht="46.5" customHeight="1">
      <c r="A18" s="298"/>
      <c r="B18" s="299"/>
      <c r="C18" s="297"/>
    </row>
    <row r="19" spans="1:3" ht="15" customHeight="1">
      <c r="A19" s="298">
        <v>400</v>
      </c>
      <c r="B19" s="299" t="s">
        <v>451</v>
      </c>
      <c r="C19" s="297" t="s">
        <v>449</v>
      </c>
    </row>
    <row r="20" spans="1:3" ht="45" customHeight="1">
      <c r="A20" s="298"/>
      <c r="B20" s="299"/>
      <c r="C20" s="297"/>
    </row>
    <row r="21" spans="1:3" ht="15" customHeight="1">
      <c r="A21" s="298">
        <v>400</v>
      </c>
      <c r="B21" s="299" t="s">
        <v>429</v>
      </c>
      <c r="C21" s="297" t="s">
        <v>327</v>
      </c>
    </row>
    <row r="22" spans="1:3" ht="44.25" customHeight="1">
      <c r="A22" s="298"/>
      <c r="B22" s="299"/>
      <c r="C22" s="297"/>
    </row>
    <row r="23" spans="1:3" ht="15" customHeight="1">
      <c r="A23" s="298">
        <v>400</v>
      </c>
      <c r="B23" s="299" t="s">
        <v>452</v>
      </c>
      <c r="C23" s="297" t="s">
        <v>563</v>
      </c>
    </row>
    <row r="24" spans="1:3" ht="62.25" customHeight="1">
      <c r="A24" s="298"/>
      <c r="B24" s="299"/>
      <c r="C24" s="297"/>
    </row>
    <row r="25" spans="1:3" ht="15" customHeight="1">
      <c r="A25" s="298">
        <v>400</v>
      </c>
      <c r="B25" s="299" t="s">
        <v>453</v>
      </c>
      <c r="C25" s="297" t="s">
        <v>330</v>
      </c>
    </row>
    <row r="26" spans="1:3" ht="30.75" customHeight="1">
      <c r="A26" s="298"/>
      <c r="B26" s="299"/>
      <c r="C26" s="297"/>
    </row>
    <row r="27" spans="1:3" ht="39.75" customHeight="1">
      <c r="A27" s="298">
        <v>400</v>
      </c>
      <c r="B27" s="299" t="s">
        <v>454</v>
      </c>
      <c r="C27" s="297" t="s">
        <v>455</v>
      </c>
    </row>
    <row r="28" spans="1:3" ht="21" customHeight="1">
      <c r="A28" s="298"/>
      <c r="B28" s="299"/>
      <c r="C28" s="297"/>
    </row>
    <row r="29" spans="1:3" ht="28.5" customHeight="1">
      <c r="A29" s="147">
        <v>400</v>
      </c>
      <c r="B29" s="148" t="s">
        <v>431</v>
      </c>
      <c r="C29" s="149" t="s">
        <v>430</v>
      </c>
    </row>
    <row r="30" spans="1:3" ht="28.5">
      <c r="A30" s="147">
        <v>400</v>
      </c>
      <c r="B30" s="148" t="s">
        <v>432</v>
      </c>
      <c r="C30" s="149" t="s">
        <v>433</v>
      </c>
    </row>
    <row r="31" spans="1:3" ht="30" customHeight="1">
      <c r="A31" s="147">
        <v>400</v>
      </c>
      <c r="B31" s="148" t="s">
        <v>435</v>
      </c>
      <c r="C31" s="149" t="s">
        <v>434</v>
      </c>
    </row>
    <row r="32" spans="1:3" ht="15" customHeight="1">
      <c r="A32" s="298">
        <v>400</v>
      </c>
      <c r="B32" s="299" t="s">
        <v>436</v>
      </c>
      <c r="C32" s="297" t="s">
        <v>456</v>
      </c>
    </row>
    <row r="33" spans="1:3" ht="60" customHeight="1">
      <c r="A33" s="298"/>
      <c r="B33" s="299"/>
      <c r="C33" s="297"/>
    </row>
    <row r="34" spans="1:3" ht="73.5" customHeight="1">
      <c r="A34" s="298">
        <v>400</v>
      </c>
      <c r="B34" s="299" t="s">
        <v>437</v>
      </c>
      <c r="C34" s="297" t="s">
        <v>457</v>
      </c>
    </row>
    <row r="35" spans="1:3" ht="18.75" customHeight="1" hidden="1">
      <c r="A35" s="298"/>
      <c r="B35" s="299"/>
      <c r="C35" s="297"/>
    </row>
    <row r="36" spans="1:3" ht="26.25" customHeight="1">
      <c r="A36" s="147">
        <v>400</v>
      </c>
      <c r="B36" s="148" t="s">
        <v>438</v>
      </c>
      <c r="C36" s="149" t="s">
        <v>521</v>
      </c>
    </row>
    <row r="37" spans="1:3" ht="41.25" customHeight="1">
      <c r="A37" s="147">
        <v>400</v>
      </c>
      <c r="B37" s="148" t="s">
        <v>440</v>
      </c>
      <c r="C37" s="161" t="s">
        <v>3</v>
      </c>
    </row>
    <row r="38" spans="1:3" ht="24.75" customHeight="1">
      <c r="A38" s="147">
        <v>400</v>
      </c>
      <c r="B38" s="148" t="s">
        <v>439</v>
      </c>
      <c r="C38" s="149" t="s">
        <v>383</v>
      </c>
    </row>
    <row r="39" spans="1:3" ht="28.5" customHeight="1">
      <c r="A39" s="147">
        <v>400</v>
      </c>
      <c r="B39" s="148" t="s">
        <v>408</v>
      </c>
      <c r="C39" s="149" t="s">
        <v>409</v>
      </c>
    </row>
    <row r="40" spans="1:3" ht="21.75" customHeight="1">
      <c r="A40" s="147">
        <v>400</v>
      </c>
      <c r="B40" s="148" t="s">
        <v>522</v>
      </c>
      <c r="C40" s="150" t="s">
        <v>523</v>
      </c>
    </row>
    <row r="41" spans="1:3" ht="19.5" customHeight="1">
      <c r="A41" s="147">
        <v>400</v>
      </c>
      <c r="B41" s="148" t="s">
        <v>524</v>
      </c>
      <c r="C41" s="150" t="s">
        <v>525</v>
      </c>
    </row>
    <row r="42" spans="1:3" ht="30" customHeight="1">
      <c r="A42" s="147">
        <v>400</v>
      </c>
      <c r="B42" s="148" t="s">
        <v>526</v>
      </c>
      <c r="C42" s="150" t="s">
        <v>354</v>
      </c>
    </row>
    <row r="43" spans="1:3" ht="15" customHeight="1" hidden="1">
      <c r="A43" s="147">
        <v>400</v>
      </c>
      <c r="B43" s="148" t="s">
        <v>134</v>
      </c>
      <c r="C43" s="150" t="s">
        <v>527</v>
      </c>
    </row>
    <row r="44" spans="1:3" ht="15" customHeight="1" hidden="1">
      <c r="A44" s="147">
        <v>400</v>
      </c>
      <c r="B44" s="148" t="s">
        <v>135</v>
      </c>
      <c r="C44" s="150" t="s">
        <v>528</v>
      </c>
    </row>
    <row r="45" spans="1:3" ht="0.75" customHeight="1" hidden="1">
      <c r="A45" s="147">
        <v>400</v>
      </c>
      <c r="B45" s="148" t="s">
        <v>529</v>
      </c>
      <c r="C45" s="150" t="s">
        <v>530</v>
      </c>
    </row>
    <row r="46" spans="1:3" ht="20.25" customHeight="1">
      <c r="A46" s="151">
        <v>400</v>
      </c>
      <c r="B46" s="136" t="s">
        <v>531</v>
      </c>
      <c r="C46" s="150" t="s">
        <v>559</v>
      </c>
    </row>
    <row r="47" spans="1:3" ht="44.25" customHeight="1">
      <c r="A47" s="147">
        <v>400</v>
      </c>
      <c r="B47" s="148" t="s">
        <v>532</v>
      </c>
      <c r="C47" s="153" t="s">
        <v>533</v>
      </c>
    </row>
    <row r="48" spans="1:3" ht="28.5">
      <c r="A48" s="147">
        <v>400</v>
      </c>
      <c r="B48" s="148" t="s">
        <v>534</v>
      </c>
      <c r="C48" s="150" t="s">
        <v>535</v>
      </c>
    </row>
    <row r="49" spans="1:3" ht="28.5">
      <c r="A49" s="151">
        <v>400</v>
      </c>
      <c r="B49" s="136" t="s">
        <v>555</v>
      </c>
      <c r="C49" s="152" t="s">
        <v>283</v>
      </c>
    </row>
    <row r="50" spans="1:3" ht="30" customHeight="1">
      <c r="A50" s="147">
        <v>400</v>
      </c>
      <c r="B50" s="148" t="s">
        <v>554</v>
      </c>
      <c r="C50" s="150" t="s">
        <v>558</v>
      </c>
    </row>
    <row r="51" spans="1:3" ht="21" customHeight="1">
      <c r="A51" s="151">
        <v>400</v>
      </c>
      <c r="B51" s="136" t="s">
        <v>536</v>
      </c>
      <c r="C51" s="152" t="s">
        <v>410</v>
      </c>
    </row>
    <row r="52" spans="1:3" ht="29.25" customHeight="1">
      <c r="A52" s="147">
        <v>400</v>
      </c>
      <c r="B52" s="148" t="s">
        <v>537</v>
      </c>
      <c r="C52" s="150" t="s">
        <v>530</v>
      </c>
    </row>
    <row r="53" spans="1:3" ht="35.25" customHeight="1">
      <c r="A53" s="147">
        <v>400</v>
      </c>
      <c r="B53" s="148" t="s">
        <v>538</v>
      </c>
      <c r="C53" s="150" t="s">
        <v>375</v>
      </c>
    </row>
    <row r="54" spans="1:3" ht="27.75" customHeight="1">
      <c r="A54" s="147">
        <v>400</v>
      </c>
      <c r="B54" s="148" t="s">
        <v>460</v>
      </c>
      <c r="C54" s="154" t="s">
        <v>407</v>
      </c>
    </row>
    <row r="55" spans="1:3" ht="43.5">
      <c r="A55" s="147">
        <v>400</v>
      </c>
      <c r="B55" s="148" t="s">
        <v>281</v>
      </c>
      <c r="C55" s="154" t="s">
        <v>407</v>
      </c>
    </row>
    <row r="56" spans="1:3" ht="18.75" customHeight="1">
      <c r="A56" s="147">
        <v>400</v>
      </c>
      <c r="B56" s="148" t="s">
        <v>11</v>
      </c>
      <c r="C56" s="154" t="s">
        <v>444</v>
      </c>
    </row>
    <row r="57" spans="1:3" ht="29.25" customHeight="1">
      <c r="A57" s="147">
        <v>400</v>
      </c>
      <c r="B57" s="148" t="s">
        <v>539</v>
      </c>
      <c r="C57" s="150" t="s">
        <v>540</v>
      </c>
    </row>
    <row r="58" spans="1:3" ht="18.75" customHeight="1">
      <c r="A58" s="298">
        <v>400</v>
      </c>
      <c r="B58" s="299" t="s">
        <v>541</v>
      </c>
      <c r="C58" s="311" t="s">
        <v>542</v>
      </c>
    </row>
    <row r="59" spans="1:3" ht="15.75" thickBot="1">
      <c r="A59" s="282"/>
      <c r="B59" s="281"/>
      <c r="C59" s="312"/>
    </row>
  </sheetData>
  <sheetProtection/>
  <mergeCells count="36">
    <mergeCell ref="C58:C59"/>
    <mergeCell ref="A34:A35"/>
    <mergeCell ref="B34:B35"/>
    <mergeCell ref="C34:C35"/>
    <mergeCell ref="A58:A59"/>
    <mergeCell ref="B58:B59"/>
    <mergeCell ref="A32:A33"/>
    <mergeCell ref="B32:B33"/>
    <mergeCell ref="C32:C33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B15:B16"/>
    <mergeCell ref="C15:C16"/>
    <mergeCell ref="A5:C8"/>
    <mergeCell ref="A10:B10"/>
    <mergeCell ref="A11:A12"/>
    <mergeCell ref="B11:B12"/>
    <mergeCell ref="C11:C12"/>
    <mergeCell ref="B14:C14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7"/>
  <sheetViews>
    <sheetView zoomScalePageLayoutView="0" workbookViewId="0" topLeftCell="A13">
      <selection activeCell="D18" sqref="D18"/>
    </sheetView>
  </sheetViews>
  <sheetFormatPr defaultColWidth="9.140625" defaultRowHeight="12.75"/>
  <cols>
    <col min="1" max="1" width="50.140625" style="0" customWidth="1"/>
    <col min="2" max="2" width="7.00390625" style="0" customWidth="1"/>
    <col min="3" max="3" width="22.421875" style="0" customWidth="1"/>
    <col min="4" max="4" width="13.7109375" style="0" customWidth="1"/>
    <col min="5" max="5" width="2.8515625" style="0" customWidth="1"/>
    <col min="6" max="6" width="22.00390625" style="0" customWidth="1"/>
    <col min="7" max="7" width="21.57421875" style="0" customWidth="1"/>
    <col min="8" max="8" width="13.7109375" style="0" customWidth="1"/>
  </cols>
  <sheetData>
    <row r="1" spans="1:4" ht="15">
      <c r="A1" s="288" t="s">
        <v>428</v>
      </c>
      <c r="B1" s="288"/>
      <c r="C1" s="11" t="s">
        <v>402</v>
      </c>
      <c r="D1" s="3"/>
    </row>
    <row r="2" spans="1:8" ht="15">
      <c r="A2" s="10"/>
      <c r="B2" s="11"/>
      <c r="C2" s="12" t="s">
        <v>403</v>
      </c>
      <c r="D2" s="3"/>
      <c r="H2" t="s">
        <v>280</v>
      </c>
    </row>
    <row r="3" spans="1:4" ht="15">
      <c r="A3" s="10"/>
      <c r="B3" s="11"/>
      <c r="C3" s="11" t="s">
        <v>404</v>
      </c>
      <c r="D3" s="3"/>
    </row>
    <row r="4" spans="1:21" ht="12.75">
      <c r="A4" s="2"/>
      <c r="B4" s="2"/>
      <c r="C4" s="17" t="s">
        <v>405</v>
      </c>
      <c r="D4" s="3"/>
      <c r="F4" s="12"/>
      <c r="G4" s="12"/>
      <c r="H4" s="13"/>
      <c r="I4" s="14"/>
      <c r="J4" s="13"/>
      <c r="K4" s="13"/>
      <c r="L4" s="13"/>
      <c r="M4" s="13"/>
      <c r="N4" s="13"/>
      <c r="O4" s="13"/>
      <c r="P4" s="13"/>
      <c r="Q4" s="13"/>
      <c r="R4" s="13"/>
      <c r="S4" s="13"/>
      <c r="T4" s="15"/>
      <c r="U4" s="13"/>
    </row>
    <row r="5" spans="1:21" ht="15">
      <c r="A5" s="1"/>
      <c r="B5" s="4"/>
      <c r="C5" s="23" t="s">
        <v>251</v>
      </c>
      <c r="D5" s="5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</row>
    <row r="6" spans="1:21" ht="12.75">
      <c r="A6" s="16"/>
      <c r="B6" s="16"/>
      <c r="C6" s="21" t="s">
        <v>252</v>
      </c>
      <c r="D6" s="5"/>
      <c r="F6" s="12"/>
      <c r="G6" s="12"/>
      <c r="H6" s="13"/>
      <c r="I6" s="14"/>
      <c r="J6" s="13"/>
      <c r="K6" s="13"/>
      <c r="L6" s="13"/>
      <c r="M6" s="13"/>
      <c r="N6" s="13"/>
      <c r="O6" s="13"/>
      <c r="P6" s="13"/>
      <c r="Q6" s="13"/>
      <c r="R6" s="13"/>
      <c r="S6" s="13"/>
      <c r="T6" s="15"/>
      <c r="U6" s="13"/>
    </row>
    <row r="7" spans="1:21" ht="13.5" thickBot="1">
      <c r="A7" s="296" t="s">
        <v>426</v>
      </c>
      <c r="B7" s="296"/>
      <c r="C7" s="296"/>
      <c r="D7" s="5"/>
      <c r="F7" s="12"/>
      <c r="G7" s="12"/>
      <c r="H7" s="13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  <c r="T7" s="15"/>
      <c r="U7" s="13"/>
    </row>
    <row r="8" spans="1:21" ht="12.75">
      <c r="A8" s="293" t="s">
        <v>266</v>
      </c>
      <c r="B8" s="103"/>
      <c r="C8" s="104"/>
      <c r="D8" s="290">
        <v>2014</v>
      </c>
      <c r="F8" s="12"/>
      <c r="G8" s="12"/>
      <c r="H8" s="13"/>
      <c r="I8" s="14"/>
      <c r="J8" s="13"/>
      <c r="K8" s="13"/>
      <c r="L8" s="13"/>
      <c r="M8" s="13"/>
      <c r="N8" s="13"/>
      <c r="O8" s="13"/>
      <c r="P8" s="13"/>
      <c r="Q8" s="13"/>
      <c r="R8" s="13"/>
      <c r="S8" s="13"/>
      <c r="T8" s="15"/>
      <c r="U8" s="13"/>
    </row>
    <row r="9" spans="1:4" ht="12.75">
      <c r="A9" s="294"/>
      <c r="B9" s="6" t="s">
        <v>267</v>
      </c>
      <c r="C9" s="6"/>
      <c r="D9" s="291"/>
    </row>
    <row r="10" spans="1:4" ht="12.75">
      <c r="A10" s="294"/>
      <c r="B10" s="6" t="s">
        <v>268</v>
      </c>
      <c r="C10" s="7" t="s">
        <v>269</v>
      </c>
      <c r="D10" s="291"/>
    </row>
    <row r="11" spans="1:9" ht="3" customHeight="1">
      <c r="A11" s="294"/>
      <c r="B11" s="6" t="s">
        <v>270</v>
      </c>
      <c r="C11" s="6"/>
      <c r="D11" s="291"/>
      <c r="F11" s="68"/>
      <c r="G11" s="68"/>
      <c r="H11" s="68"/>
      <c r="I11" s="68"/>
    </row>
    <row r="12" spans="1:9" ht="9.75" customHeight="1" hidden="1">
      <c r="A12" s="295"/>
      <c r="B12" s="8"/>
      <c r="C12" s="8"/>
      <c r="D12" s="292"/>
      <c r="F12" s="68"/>
      <c r="G12" s="68"/>
      <c r="H12" s="68"/>
      <c r="I12" s="68"/>
    </row>
    <row r="13" spans="1:9" ht="12.75">
      <c r="A13" s="105">
        <v>1</v>
      </c>
      <c r="B13" s="9">
        <v>2</v>
      </c>
      <c r="C13" s="9">
        <v>3</v>
      </c>
      <c r="D13" s="106">
        <v>6</v>
      </c>
      <c r="F13" s="68"/>
      <c r="G13" s="68"/>
      <c r="H13" s="68"/>
      <c r="I13" s="68"/>
    </row>
    <row r="14" spans="1:9" ht="10.5" customHeight="1" hidden="1">
      <c r="A14" s="107" t="s">
        <v>271</v>
      </c>
      <c r="B14" s="9"/>
      <c r="C14" s="9"/>
      <c r="D14" s="108"/>
      <c r="F14" s="68"/>
      <c r="G14" s="68"/>
      <c r="H14" s="68"/>
      <c r="I14" s="68"/>
    </row>
    <row r="15" spans="1:9" ht="9.75" customHeight="1">
      <c r="A15" s="118" t="s">
        <v>272</v>
      </c>
      <c r="B15" s="119" t="s">
        <v>273</v>
      </c>
      <c r="C15" s="119" t="s">
        <v>274</v>
      </c>
      <c r="D15" s="120">
        <f>D16+D21+D32+D51+D57+D74+D44+D49+D71+D64</f>
        <v>2215.76</v>
      </c>
      <c r="F15" s="68"/>
      <c r="G15" s="68"/>
      <c r="H15" s="68"/>
      <c r="I15" s="68"/>
    </row>
    <row r="16" spans="1:9" ht="9.75" customHeight="1">
      <c r="A16" s="118" t="s">
        <v>275</v>
      </c>
      <c r="B16" s="119" t="s">
        <v>273</v>
      </c>
      <c r="C16" s="119" t="s">
        <v>276</v>
      </c>
      <c r="D16" s="120">
        <f>D17</f>
        <v>333</v>
      </c>
      <c r="F16" s="68"/>
      <c r="G16" s="68"/>
      <c r="H16" s="68"/>
      <c r="I16" s="68"/>
    </row>
    <row r="17" spans="1:9" ht="17.25" customHeight="1">
      <c r="A17" s="118" t="s">
        <v>277</v>
      </c>
      <c r="B17" s="119" t="s">
        <v>273</v>
      </c>
      <c r="C17" s="119" t="s">
        <v>278</v>
      </c>
      <c r="D17" s="121">
        <f>D18+D19+D20</f>
        <v>333</v>
      </c>
      <c r="F17" s="68"/>
      <c r="G17" s="68"/>
      <c r="H17" s="68"/>
      <c r="I17" s="68"/>
    </row>
    <row r="18" spans="1:12" ht="41.25" customHeight="1">
      <c r="A18" s="118" t="s">
        <v>861</v>
      </c>
      <c r="B18" s="119" t="s">
        <v>273</v>
      </c>
      <c r="C18" s="122" t="s">
        <v>860</v>
      </c>
      <c r="D18" s="121">
        <v>330</v>
      </c>
      <c r="F18" s="68"/>
      <c r="G18" s="68"/>
      <c r="H18" s="68"/>
      <c r="I18" s="68"/>
      <c r="L18" s="99"/>
    </row>
    <row r="19" spans="1:9" ht="76.5" customHeight="1">
      <c r="A19" s="118" t="s">
        <v>864</v>
      </c>
      <c r="B19" s="119" t="s">
        <v>273</v>
      </c>
      <c r="C19" s="119" t="s">
        <v>279</v>
      </c>
      <c r="D19" s="123"/>
      <c r="F19" s="68"/>
      <c r="G19" s="68"/>
      <c r="H19" s="68"/>
      <c r="I19" s="68"/>
    </row>
    <row r="20" spans="1:9" ht="32.25" customHeight="1">
      <c r="A20" s="118" t="s">
        <v>150</v>
      </c>
      <c r="B20" s="119"/>
      <c r="C20" s="119" t="s">
        <v>149</v>
      </c>
      <c r="D20" s="123">
        <v>3</v>
      </c>
      <c r="F20" s="68"/>
      <c r="G20" s="68"/>
      <c r="H20" s="68"/>
      <c r="I20" s="68"/>
    </row>
    <row r="21" spans="1:9" ht="14.25" customHeight="1">
      <c r="A21" s="118" t="s">
        <v>300</v>
      </c>
      <c r="B21" s="119" t="s">
        <v>273</v>
      </c>
      <c r="C21" s="119" t="s">
        <v>301</v>
      </c>
      <c r="D21" s="120">
        <f>D29</f>
        <v>0.76</v>
      </c>
      <c r="F21" s="68"/>
      <c r="G21" s="68"/>
      <c r="H21" s="68"/>
      <c r="I21" s="68"/>
    </row>
    <row r="22" spans="1:12" ht="24.75" customHeight="1">
      <c r="A22" s="118" t="s">
        <v>302</v>
      </c>
      <c r="B22" s="119" t="s">
        <v>273</v>
      </c>
      <c r="C22" s="119" t="s">
        <v>381</v>
      </c>
      <c r="D22" s="121"/>
      <c r="F22" s="68"/>
      <c r="G22" s="68"/>
      <c r="H22" s="68"/>
      <c r="I22" s="68"/>
      <c r="L22" s="99"/>
    </row>
    <row r="23" spans="1:12" ht="21" customHeight="1">
      <c r="A23" s="109" t="s">
        <v>416</v>
      </c>
      <c r="B23" s="119"/>
      <c r="C23" s="114" t="s">
        <v>115</v>
      </c>
      <c r="D23" s="121"/>
      <c r="F23" s="68"/>
      <c r="G23" s="68"/>
      <c r="H23" s="68"/>
      <c r="I23" s="68"/>
      <c r="L23" s="99"/>
    </row>
    <row r="24" spans="1:12" ht="22.5" customHeight="1">
      <c r="A24" s="118" t="s">
        <v>303</v>
      </c>
      <c r="B24" s="119" t="s">
        <v>273</v>
      </c>
      <c r="C24" s="114" t="s">
        <v>143</v>
      </c>
      <c r="D24" s="121"/>
      <c r="F24" s="68"/>
      <c r="G24" s="68"/>
      <c r="H24" s="68"/>
      <c r="I24" s="68"/>
      <c r="L24" s="99"/>
    </row>
    <row r="25" spans="1:12" ht="32.25" customHeight="1">
      <c r="A25" s="109" t="s">
        <v>417</v>
      </c>
      <c r="B25" s="119" t="s">
        <v>273</v>
      </c>
      <c r="C25" s="114" t="s">
        <v>116</v>
      </c>
      <c r="D25" s="121"/>
      <c r="F25" s="68"/>
      <c r="G25" s="68"/>
      <c r="H25" s="68"/>
      <c r="I25" s="68"/>
      <c r="L25" s="99"/>
    </row>
    <row r="26" spans="1:12" ht="34.5" customHeight="1">
      <c r="A26" s="109" t="s">
        <v>304</v>
      </c>
      <c r="B26" s="119" t="s">
        <v>273</v>
      </c>
      <c r="C26" s="114" t="s">
        <v>117</v>
      </c>
      <c r="D26" s="121"/>
      <c r="F26" s="68"/>
      <c r="G26" s="68"/>
      <c r="H26" s="68"/>
      <c r="I26" s="68"/>
      <c r="L26" s="99"/>
    </row>
    <row r="27" spans="1:12" ht="32.25" customHeight="1">
      <c r="A27" s="109" t="s">
        <v>304</v>
      </c>
      <c r="B27" s="119" t="s">
        <v>273</v>
      </c>
      <c r="C27" s="114" t="s">
        <v>118</v>
      </c>
      <c r="D27" s="121"/>
      <c r="F27" s="68"/>
      <c r="G27" s="68"/>
      <c r="H27" s="68"/>
      <c r="I27" s="68"/>
      <c r="L27" s="99"/>
    </row>
    <row r="28" spans="1:12" ht="44.25" customHeight="1">
      <c r="A28" s="109" t="s">
        <v>418</v>
      </c>
      <c r="B28" s="119" t="s">
        <v>273</v>
      </c>
      <c r="C28" s="114" t="s">
        <v>119</v>
      </c>
      <c r="D28" s="121"/>
      <c r="F28" s="100"/>
      <c r="G28" s="68"/>
      <c r="H28" s="68"/>
      <c r="I28" s="68"/>
      <c r="L28" s="99"/>
    </row>
    <row r="29" spans="1:12" ht="13.5" customHeight="1">
      <c r="A29" s="118" t="s">
        <v>305</v>
      </c>
      <c r="B29" s="119" t="s">
        <v>273</v>
      </c>
      <c r="C29" s="114" t="s">
        <v>120</v>
      </c>
      <c r="D29" s="121">
        <f>D30</f>
        <v>0.76</v>
      </c>
      <c r="F29" s="98"/>
      <c r="L29" s="99"/>
    </row>
    <row r="30" spans="1:12" ht="17.25" customHeight="1">
      <c r="A30" s="109" t="s">
        <v>305</v>
      </c>
      <c r="B30" s="119" t="s">
        <v>273</v>
      </c>
      <c r="C30" s="101" t="s">
        <v>121</v>
      </c>
      <c r="D30" s="121">
        <v>0.76</v>
      </c>
      <c r="F30" s="98"/>
      <c r="L30" s="99"/>
    </row>
    <row r="31" spans="1:12" ht="24.75" customHeight="1">
      <c r="A31" s="109" t="s">
        <v>419</v>
      </c>
      <c r="B31" s="119" t="s">
        <v>273</v>
      </c>
      <c r="C31" s="101" t="s">
        <v>122</v>
      </c>
      <c r="D31" s="121"/>
      <c r="F31" s="98"/>
      <c r="L31" s="99"/>
    </row>
    <row r="32" spans="1:12" ht="13.5" customHeight="1">
      <c r="A32" s="118" t="s">
        <v>306</v>
      </c>
      <c r="B32" s="119" t="s">
        <v>273</v>
      </c>
      <c r="C32" s="119" t="s">
        <v>307</v>
      </c>
      <c r="D32" s="121">
        <f>D33+D39</f>
        <v>449</v>
      </c>
      <c r="F32" s="96"/>
      <c r="L32" s="99"/>
    </row>
    <row r="33" spans="1:12" ht="11.25" customHeight="1">
      <c r="A33" s="118" t="s">
        <v>308</v>
      </c>
      <c r="B33" s="119" t="s">
        <v>273</v>
      </c>
      <c r="C33" s="119" t="s">
        <v>309</v>
      </c>
      <c r="D33" s="121">
        <f>D34+D35</f>
        <v>111</v>
      </c>
      <c r="E33" s="68"/>
      <c r="F33" s="68"/>
      <c r="G33" s="68"/>
      <c r="H33" s="68"/>
      <c r="I33" s="68"/>
      <c r="J33" s="68"/>
      <c r="K33" s="68"/>
      <c r="L33" s="97"/>
    </row>
    <row r="34" spans="1:12" ht="33" customHeight="1">
      <c r="A34" s="118" t="s">
        <v>310</v>
      </c>
      <c r="B34" s="119" t="s">
        <v>273</v>
      </c>
      <c r="C34" s="119" t="s">
        <v>377</v>
      </c>
      <c r="D34" s="121">
        <v>109</v>
      </c>
      <c r="E34" s="68"/>
      <c r="F34" s="68"/>
      <c r="G34" s="68"/>
      <c r="H34" s="68"/>
      <c r="I34" s="68"/>
      <c r="J34" s="68"/>
      <c r="K34" s="68"/>
      <c r="L34" s="99"/>
    </row>
    <row r="35" spans="1:12" ht="33" customHeight="1">
      <c r="A35" s="118" t="s">
        <v>310</v>
      </c>
      <c r="B35" s="119" t="s">
        <v>273</v>
      </c>
      <c r="C35" s="119" t="s">
        <v>378</v>
      </c>
      <c r="D35" s="121">
        <v>2</v>
      </c>
      <c r="E35" s="68"/>
      <c r="F35" s="68"/>
      <c r="G35" s="68"/>
      <c r="H35" s="68"/>
      <c r="I35" s="68"/>
      <c r="J35" s="68"/>
      <c r="K35" s="68"/>
      <c r="L35" s="99"/>
    </row>
    <row r="36" spans="1:12" ht="12.75" customHeight="1">
      <c r="A36" s="124" t="s">
        <v>611</v>
      </c>
      <c r="B36" s="119" t="s">
        <v>273</v>
      </c>
      <c r="C36" s="125" t="s">
        <v>610</v>
      </c>
      <c r="D36" s="121"/>
      <c r="E36" s="68"/>
      <c r="F36" s="68"/>
      <c r="G36" s="68"/>
      <c r="H36" s="68"/>
      <c r="I36" s="68"/>
      <c r="J36" s="68"/>
      <c r="K36" s="68"/>
      <c r="L36" s="99"/>
    </row>
    <row r="37" spans="1:12" ht="21.75" customHeight="1">
      <c r="A37" s="126" t="s">
        <v>865</v>
      </c>
      <c r="B37" s="119" t="s">
        <v>273</v>
      </c>
      <c r="C37" s="125" t="s">
        <v>612</v>
      </c>
      <c r="D37" s="121"/>
      <c r="E37" s="68"/>
      <c r="F37" s="68"/>
      <c r="G37" s="68"/>
      <c r="H37" s="68"/>
      <c r="I37" s="68"/>
      <c r="J37" s="68"/>
      <c r="K37" s="68"/>
      <c r="L37" s="99"/>
    </row>
    <row r="38" spans="1:12" ht="22.5" customHeight="1">
      <c r="A38" s="126" t="s">
        <v>866</v>
      </c>
      <c r="B38" s="119" t="s">
        <v>273</v>
      </c>
      <c r="C38" s="125" t="s">
        <v>615</v>
      </c>
      <c r="D38" s="121"/>
      <c r="E38" s="68"/>
      <c r="F38" s="68"/>
      <c r="G38" s="68"/>
      <c r="H38" s="68"/>
      <c r="I38" s="68"/>
      <c r="J38" s="68"/>
      <c r="K38" s="68"/>
      <c r="L38" s="99"/>
    </row>
    <row r="39" spans="1:12" ht="10.5" customHeight="1">
      <c r="A39" s="118" t="s">
        <v>311</v>
      </c>
      <c r="B39" s="119" t="s">
        <v>273</v>
      </c>
      <c r="C39" s="119" t="s">
        <v>312</v>
      </c>
      <c r="D39" s="127">
        <f>D40+D42</f>
        <v>338</v>
      </c>
      <c r="F39" s="68"/>
      <c r="G39" s="68"/>
      <c r="H39" s="68"/>
      <c r="I39" s="68"/>
      <c r="J39" s="68"/>
      <c r="K39" s="68"/>
      <c r="L39" s="22"/>
    </row>
    <row r="40" spans="1:12" ht="33.75">
      <c r="A40" s="118" t="s">
        <v>313</v>
      </c>
      <c r="B40" s="119" t="s">
        <v>273</v>
      </c>
      <c r="C40" s="119" t="s">
        <v>314</v>
      </c>
      <c r="D40" s="127">
        <f>D41</f>
        <v>260</v>
      </c>
      <c r="F40" s="68"/>
      <c r="G40" s="68"/>
      <c r="H40" s="68"/>
      <c r="I40" s="68"/>
      <c r="J40" s="68"/>
      <c r="K40" s="68"/>
      <c r="L40" s="22"/>
    </row>
    <row r="41" spans="1:12" ht="45">
      <c r="A41" s="118" t="s">
        <v>315</v>
      </c>
      <c r="B41" s="119" t="s">
        <v>273</v>
      </c>
      <c r="C41" s="119" t="s">
        <v>316</v>
      </c>
      <c r="D41" s="128">
        <v>260</v>
      </c>
      <c r="F41" s="68"/>
      <c r="G41" s="68"/>
      <c r="H41" s="68"/>
      <c r="I41" s="68"/>
      <c r="J41" s="68"/>
      <c r="K41" s="68"/>
      <c r="L41" s="22"/>
    </row>
    <row r="42" spans="1:12" ht="33" customHeight="1">
      <c r="A42" s="118" t="s">
        <v>317</v>
      </c>
      <c r="B42" s="119" t="s">
        <v>273</v>
      </c>
      <c r="C42" s="119" t="s">
        <v>318</v>
      </c>
      <c r="D42" s="121">
        <f>D43</f>
        <v>78</v>
      </c>
      <c r="F42" s="68"/>
      <c r="G42" s="68"/>
      <c r="H42" s="68"/>
      <c r="I42" s="68"/>
      <c r="J42" s="68"/>
      <c r="K42" s="68"/>
      <c r="L42" s="22"/>
    </row>
    <row r="43" spans="1:12" ht="42.75" customHeight="1">
      <c r="A43" s="118" t="s">
        <v>319</v>
      </c>
      <c r="B43" s="119" t="s">
        <v>273</v>
      </c>
      <c r="C43" s="119" t="s">
        <v>320</v>
      </c>
      <c r="D43" s="123">
        <v>78</v>
      </c>
      <c r="F43" s="68"/>
      <c r="G43" s="68"/>
      <c r="H43" s="68"/>
      <c r="I43" s="68"/>
      <c r="J43" s="68"/>
      <c r="K43" s="68"/>
      <c r="L43" s="22"/>
    </row>
    <row r="44" spans="1:12" ht="11.25" customHeight="1">
      <c r="A44" s="124" t="s">
        <v>635</v>
      </c>
      <c r="B44" s="119" t="s">
        <v>273</v>
      </c>
      <c r="C44" s="125" t="s">
        <v>634</v>
      </c>
      <c r="D44" s="123">
        <f>D48+D45</f>
        <v>37</v>
      </c>
      <c r="F44" s="68"/>
      <c r="G44" s="68"/>
      <c r="H44" s="68"/>
      <c r="I44" s="68"/>
      <c r="J44" s="68"/>
      <c r="K44" s="68"/>
      <c r="L44" s="22"/>
    </row>
    <row r="45" spans="1:12" ht="54.75" customHeight="1">
      <c r="A45" s="118" t="s">
        <v>265</v>
      </c>
      <c r="B45" s="119" t="s">
        <v>273</v>
      </c>
      <c r="C45" s="119" t="s">
        <v>422</v>
      </c>
      <c r="D45" s="123">
        <f>D46+D47</f>
        <v>36</v>
      </c>
      <c r="J45" s="68"/>
      <c r="K45" s="68"/>
      <c r="L45" s="22"/>
    </row>
    <row r="46" spans="1:12" ht="53.25" customHeight="1">
      <c r="A46" s="118" t="s">
        <v>265</v>
      </c>
      <c r="B46" s="119" t="s">
        <v>273</v>
      </c>
      <c r="C46" s="119" t="s">
        <v>264</v>
      </c>
      <c r="D46" s="121">
        <v>36</v>
      </c>
      <c r="F46" s="68"/>
      <c r="G46" s="68"/>
      <c r="H46" s="68"/>
      <c r="I46" s="68"/>
      <c r="J46" s="68"/>
      <c r="K46" s="68"/>
      <c r="L46" s="22"/>
    </row>
    <row r="47" spans="1:12" ht="53.25" customHeight="1">
      <c r="A47" s="118" t="s">
        <v>265</v>
      </c>
      <c r="B47" s="119" t="s">
        <v>273</v>
      </c>
      <c r="C47" s="119" t="s">
        <v>423</v>
      </c>
      <c r="D47" s="121"/>
      <c r="F47" s="68"/>
      <c r="G47" s="68"/>
      <c r="H47" s="68"/>
      <c r="I47" s="68"/>
      <c r="J47" s="68"/>
      <c r="K47" s="68"/>
      <c r="L47" s="68"/>
    </row>
    <row r="48" spans="1:12" ht="53.25" customHeight="1">
      <c r="A48" s="118" t="s">
        <v>75</v>
      </c>
      <c r="B48" s="119" t="s">
        <v>273</v>
      </c>
      <c r="C48" s="119" t="s">
        <v>74</v>
      </c>
      <c r="D48" s="121">
        <v>1</v>
      </c>
      <c r="F48" s="68"/>
      <c r="G48" s="68"/>
      <c r="H48" s="68"/>
      <c r="I48" s="68"/>
      <c r="J48" s="68"/>
      <c r="K48" s="68"/>
      <c r="L48" s="68"/>
    </row>
    <row r="49" spans="1:12" ht="22.5" customHeight="1">
      <c r="A49" s="118" t="s">
        <v>867</v>
      </c>
      <c r="B49" s="119" t="s">
        <v>273</v>
      </c>
      <c r="C49" s="125" t="s">
        <v>663</v>
      </c>
      <c r="D49" s="121">
        <f>D50</f>
        <v>0</v>
      </c>
      <c r="F49" s="68"/>
      <c r="G49" s="68"/>
      <c r="H49" s="68"/>
      <c r="I49" s="68"/>
      <c r="J49" s="68"/>
      <c r="K49" s="68"/>
      <c r="L49" s="68"/>
    </row>
    <row r="50" spans="1:12" ht="23.25" customHeight="1">
      <c r="A50" s="126" t="s">
        <v>869</v>
      </c>
      <c r="B50" s="119" t="s">
        <v>273</v>
      </c>
      <c r="C50" s="122" t="s">
        <v>868</v>
      </c>
      <c r="D50" s="121"/>
      <c r="F50" s="68"/>
      <c r="G50" s="68"/>
      <c r="H50" s="68"/>
      <c r="I50" s="68"/>
      <c r="J50" s="68"/>
      <c r="K50" s="68"/>
      <c r="L50" s="68"/>
    </row>
    <row r="51" spans="1:12" ht="21" customHeight="1">
      <c r="A51" s="118" t="s">
        <v>321</v>
      </c>
      <c r="B51" s="119" t="s">
        <v>273</v>
      </c>
      <c r="C51" s="119" t="s">
        <v>322</v>
      </c>
      <c r="D51" s="121">
        <f>D52</f>
        <v>1220</v>
      </c>
      <c r="F51" s="68"/>
      <c r="G51" s="68"/>
      <c r="H51" s="68"/>
      <c r="I51" s="68"/>
      <c r="J51" s="68"/>
      <c r="K51" s="68"/>
      <c r="L51" s="68"/>
    </row>
    <row r="52" spans="1:12" ht="54.75" customHeight="1">
      <c r="A52" s="118" t="s">
        <v>323</v>
      </c>
      <c r="B52" s="119" t="s">
        <v>273</v>
      </c>
      <c r="C52" s="119" t="s">
        <v>324</v>
      </c>
      <c r="D52" s="121">
        <f>D53+D55</f>
        <v>1220</v>
      </c>
      <c r="F52" s="68"/>
      <c r="G52" s="68"/>
      <c r="H52" s="68"/>
      <c r="I52" s="68"/>
      <c r="J52" s="68"/>
      <c r="K52" s="68"/>
      <c r="L52" s="68"/>
    </row>
    <row r="53" spans="1:12" ht="45">
      <c r="A53" s="118" t="s">
        <v>325</v>
      </c>
      <c r="B53" s="119" t="s">
        <v>273</v>
      </c>
      <c r="C53" s="119" t="s">
        <v>326</v>
      </c>
      <c r="D53" s="123">
        <f>D54</f>
        <v>1050</v>
      </c>
      <c r="F53" s="68"/>
      <c r="G53" s="68"/>
      <c r="H53" s="68"/>
      <c r="I53" s="68"/>
      <c r="J53" s="68"/>
      <c r="K53" s="68"/>
      <c r="L53" s="68"/>
    </row>
    <row r="54" spans="1:12" ht="56.25">
      <c r="A54" s="118" t="s">
        <v>327</v>
      </c>
      <c r="B54" s="119" t="s">
        <v>273</v>
      </c>
      <c r="C54" s="122" t="s">
        <v>870</v>
      </c>
      <c r="D54" s="121">
        <v>1050</v>
      </c>
      <c r="F54" s="68"/>
      <c r="G54" s="68"/>
      <c r="H54" s="68"/>
      <c r="I54" s="68"/>
      <c r="J54" s="68"/>
      <c r="K54" s="68"/>
      <c r="L54" s="68"/>
    </row>
    <row r="55" spans="1:12" ht="56.25">
      <c r="A55" s="118" t="s">
        <v>328</v>
      </c>
      <c r="B55" s="119" t="s">
        <v>273</v>
      </c>
      <c r="C55" s="119" t="s">
        <v>329</v>
      </c>
      <c r="D55" s="121">
        <f>D56</f>
        <v>170</v>
      </c>
      <c r="L55" s="68"/>
    </row>
    <row r="56" spans="1:12" ht="45">
      <c r="A56" s="118" t="s">
        <v>330</v>
      </c>
      <c r="B56" s="119" t="s">
        <v>273</v>
      </c>
      <c r="C56" s="119" t="s">
        <v>331</v>
      </c>
      <c r="D56" s="121">
        <v>170</v>
      </c>
      <c r="F56" s="68"/>
      <c r="G56" s="68"/>
      <c r="H56" s="68"/>
      <c r="I56" s="68"/>
      <c r="J56" s="68"/>
      <c r="K56" s="68"/>
      <c r="L56" s="68"/>
    </row>
    <row r="57" spans="1:12" ht="22.5">
      <c r="A57" s="126" t="s">
        <v>871</v>
      </c>
      <c r="B57" s="119" t="s">
        <v>273</v>
      </c>
      <c r="C57" s="125" t="s">
        <v>719</v>
      </c>
      <c r="D57" s="121">
        <f>D58+D61</f>
        <v>11</v>
      </c>
      <c r="F57" s="68"/>
      <c r="G57" s="68"/>
      <c r="H57" s="68"/>
      <c r="I57" s="68"/>
      <c r="J57" s="68"/>
      <c r="K57" s="68"/>
      <c r="L57" s="68"/>
    </row>
    <row r="58" spans="1:12" ht="12.75">
      <c r="A58" s="124" t="s">
        <v>723</v>
      </c>
      <c r="B58" s="119" t="s">
        <v>273</v>
      </c>
      <c r="C58" s="125" t="s">
        <v>722</v>
      </c>
      <c r="D58" s="121">
        <f>D59</f>
        <v>0</v>
      </c>
      <c r="F58" s="68"/>
      <c r="G58" s="68"/>
      <c r="H58" s="68"/>
      <c r="I58" s="68"/>
      <c r="J58" s="68"/>
      <c r="K58" s="68"/>
      <c r="L58" s="68"/>
    </row>
    <row r="59" spans="1:12" ht="12.75">
      <c r="A59" s="124" t="s">
        <v>725</v>
      </c>
      <c r="B59" s="119" t="s">
        <v>273</v>
      </c>
      <c r="C59" s="125" t="s">
        <v>724</v>
      </c>
      <c r="D59" s="121">
        <f>D60</f>
        <v>0</v>
      </c>
      <c r="F59" s="68"/>
      <c r="G59" s="68"/>
      <c r="H59" s="68"/>
      <c r="I59" s="68"/>
      <c r="J59" s="68"/>
      <c r="K59" s="68"/>
      <c r="L59" s="68"/>
    </row>
    <row r="60" spans="1:12" ht="22.5">
      <c r="A60" s="126" t="s">
        <v>872</v>
      </c>
      <c r="B60" s="119" t="s">
        <v>273</v>
      </c>
      <c r="C60" s="125" t="s">
        <v>726</v>
      </c>
      <c r="D60" s="123"/>
      <c r="F60" s="68"/>
      <c r="G60" s="68"/>
      <c r="H60" s="68"/>
      <c r="I60" s="68"/>
      <c r="J60" s="68"/>
      <c r="K60" s="68"/>
      <c r="L60" s="68"/>
    </row>
    <row r="61" spans="1:12" ht="12.75">
      <c r="A61" s="124" t="s">
        <v>730</v>
      </c>
      <c r="B61" s="119" t="s">
        <v>273</v>
      </c>
      <c r="C61" s="125" t="s">
        <v>729</v>
      </c>
      <c r="D61" s="123">
        <f>D62+D63</f>
        <v>11</v>
      </c>
      <c r="F61" s="68"/>
      <c r="G61" s="68"/>
      <c r="H61" s="68"/>
      <c r="I61" s="68"/>
      <c r="J61" s="68"/>
      <c r="K61" s="68"/>
      <c r="L61" s="68"/>
    </row>
    <row r="62" spans="1:12" ht="22.5">
      <c r="A62" s="126" t="s">
        <v>874</v>
      </c>
      <c r="B62" s="119" t="s">
        <v>273</v>
      </c>
      <c r="C62" s="125" t="s">
        <v>731</v>
      </c>
      <c r="D62" s="123"/>
      <c r="F62" s="68"/>
      <c r="G62" s="68"/>
      <c r="H62" s="68"/>
      <c r="I62" s="68"/>
      <c r="J62" s="68"/>
      <c r="K62" s="68"/>
      <c r="L62" s="68"/>
    </row>
    <row r="63" spans="1:12" ht="12.75">
      <c r="A63" s="126" t="s">
        <v>873</v>
      </c>
      <c r="B63" s="119" t="s">
        <v>273</v>
      </c>
      <c r="C63" s="125" t="s">
        <v>735</v>
      </c>
      <c r="D63" s="123">
        <v>11</v>
      </c>
      <c r="F63" s="68"/>
      <c r="G63" s="68"/>
      <c r="H63" s="68"/>
      <c r="I63" s="68"/>
      <c r="J63" s="68"/>
      <c r="K63" s="68"/>
      <c r="L63" s="68"/>
    </row>
    <row r="64" spans="1:12" ht="22.5">
      <c r="A64" s="126" t="s">
        <v>875</v>
      </c>
      <c r="B64" s="119" t="s">
        <v>273</v>
      </c>
      <c r="C64" s="125" t="s">
        <v>737</v>
      </c>
      <c r="D64" s="123">
        <f>D66+D67+D68</f>
        <v>42</v>
      </c>
      <c r="F64" s="68"/>
      <c r="G64" s="68"/>
      <c r="H64" s="68"/>
      <c r="I64" s="68"/>
      <c r="J64" s="68"/>
      <c r="K64" s="68"/>
      <c r="L64" s="68"/>
    </row>
    <row r="65" spans="1:12" ht="48.75">
      <c r="A65" s="129" t="s">
        <v>876</v>
      </c>
      <c r="B65" s="125">
        <v>10</v>
      </c>
      <c r="C65" s="125" t="s">
        <v>746</v>
      </c>
      <c r="D65" s="130"/>
      <c r="F65" s="68"/>
      <c r="G65" s="68"/>
      <c r="H65" s="68"/>
      <c r="I65" s="68"/>
      <c r="J65" s="68"/>
      <c r="L65" s="68"/>
    </row>
    <row r="66" spans="1:12" ht="58.5" customHeight="1">
      <c r="A66" s="129" t="s">
        <v>0</v>
      </c>
      <c r="B66" s="119" t="s">
        <v>273</v>
      </c>
      <c r="C66" s="125" t="s">
        <v>754</v>
      </c>
      <c r="D66" s="121"/>
      <c r="F66" s="68"/>
      <c r="G66" s="68"/>
      <c r="H66" s="68"/>
      <c r="I66" s="68"/>
      <c r="J66" s="68"/>
      <c r="K66" s="68"/>
      <c r="L66" s="68"/>
    </row>
    <row r="67" spans="1:12" ht="48.75">
      <c r="A67" s="129" t="s">
        <v>1</v>
      </c>
      <c r="B67" s="119" t="s">
        <v>273</v>
      </c>
      <c r="C67" s="125" t="s">
        <v>760</v>
      </c>
      <c r="D67" s="121"/>
      <c r="F67" s="68"/>
      <c r="G67" s="68"/>
      <c r="H67" s="68"/>
      <c r="I67" s="68"/>
      <c r="J67" s="68"/>
      <c r="K67" s="68"/>
      <c r="L67" s="68"/>
    </row>
    <row r="68" spans="1:12" ht="41.25" customHeight="1">
      <c r="A68" s="126" t="s">
        <v>2</v>
      </c>
      <c r="B68" s="119" t="s">
        <v>273</v>
      </c>
      <c r="C68" s="125" t="s">
        <v>774</v>
      </c>
      <c r="D68" s="121">
        <f>D69+D70</f>
        <v>42</v>
      </c>
      <c r="F68" s="68"/>
      <c r="G68" s="68"/>
      <c r="H68" s="68"/>
      <c r="I68" s="68"/>
      <c r="J68" s="68"/>
      <c r="K68" s="68"/>
      <c r="L68" s="68"/>
    </row>
    <row r="69" spans="1:12" ht="33.75">
      <c r="A69" s="126" t="s">
        <v>3</v>
      </c>
      <c r="B69" s="119" t="s">
        <v>273</v>
      </c>
      <c r="C69" s="125" t="s">
        <v>782</v>
      </c>
      <c r="D69" s="121">
        <v>42</v>
      </c>
      <c r="F69" s="68"/>
      <c r="G69" s="68"/>
      <c r="H69" s="68"/>
      <c r="I69" s="68"/>
      <c r="J69" s="68"/>
      <c r="K69" s="68"/>
      <c r="L69" s="68"/>
    </row>
    <row r="70" spans="1:12" ht="33.75">
      <c r="A70" s="126" t="s">
        <v>4</v>
      </c>
      <c r="B70" s="119" t="s">
        <v>273</v>
      </c>
      <c r="C70" s="125" t="s">
        <v>785</v>
      </c>
      <c r="D70" s="121"/>
      <c r="F70" s="68"/>
      <c r="G70" s="68"/>
      <c r="H70" s="68"/>
      <c r="I70" s="68"/>
      <c r="J70" s="68"/>
      <c r="K70" s="68"/>
      <c r="L70" s="68"/>
    </row>
    <row r="71" spans="1:12" ht="22.5" customHeight="1">
      <c r="A71" s="126" t="s">
        <v>5</v>
      </c>
      <c r="B71" s="119" t="s">
        <v>273</v>
      </c>
      <c r="C71" s="119" t="s">
        <v>255</v>
      </c>
      <c r="D71" s="121">
        <f>D72+D73</f>
        <v>23</v>
      </c>
      <c r="F71" s="68"/>
      <c r="G71" s="68"/>
      <c r="H71" s="68"/>
      <c r="I71" s="68"/>
      <c r="J71" s="68"/>
      <c r="K71" s="68"/>
      <c r="L71" s="68"/>
    </row>
    <row r="72" spans="1:12" ht="31.5" customHeight="1">
      <c r="A72" s="126" t="s">
        <v>6</v>
      </c>
      <c r="B72" s="119" t="s">
        <v>273</v>
      </c>
      <c r="C72" s="125" t="s">
        <v>807</v>
      </c>
      <c r="D72" s="121">
        <v>1</v>
      </c>
      <c r="F72" s="68"/>
      <c r="G72" s="68"/>
      <c r="H72" s="68"/>
      <c r="I72" s="68"/>
      <c r="J72" s="68"/>
      <c r="K72" s="68"/>
      <c r="L72" s="68"/>
    </row>
    <row r="73" spans="1:12" ht="24.75" customHeight="1">
      <c r="A73" s="242" t="s">
        <v>253</v>
      </c>
      <c r="B73" s="119" t="s">
        <v>273</v>
      </c>
      <c r="C73" s="241" t="s">
        <v>254</v>
      </c>
      <c r="D73" s="121">
        <v>22</v>
      </c>
      <c r="F73" s="68"/>
      <c r="G73" s="68"/>
      <c r="H73" s="68"/>
      <c r="I73" s="68"/>
      <c r="J73" s="68"/>
      <c r="K73" s="68"/>
      <c r="L73" s="68"/>
    </row>
    <row r="74" spans="1:12" ht="16.5" customHeight="1">
      <c r="A74" s="22" t="s">
        <v>814</v>
      </c>
      <c r="B74" s="119" t="s">
        <v>273</v>
      </c>
      <c r="C74" s="131" t="s">
        <v>813</v>
      </c>
      <c r="D74" s="121">
        <f>D75+D76</f>
        <v>100</v>
      </c>
      <c r="F74" s="68"/>
      <c r="G74" s="68"/>
      <c r="H74" s="68"/>
      <c r="I74" s="68"/>
      <c r="J74" s="68"/>
      <c r="K74" s="68"/>
      <c r="L74" s="68"/>
    </row>
    <row r="75" spans="1:12" ht="13.5" customHeight="1">
      <c r="A75" s="118" t="s">
        <v>7</v>
      </c>
      <c r="B75" s="119" t="s">
        <v>273</v>
      </c>
      <c r="C75" s="119" t="s">
        <v>458</v>
      </c>
      <c r="D75" s="121"/>
      <c r="K75" s="68"/>
      <c r="L75" s="68"/>
    </row>
    <row r="76" spans="1:12" ht="12.75" customHeight="1">
      <c r="A76" s="118" t="s">
        <v>8</v>
      </c>
      <c r="B76" s="119" t="s">
        <v>273</v>
      </c>
      <c r="C76" s="119" t="s">
        <v>382</v>
      </c>
      <c r="D76" s="123">
        <v>100</v>
      </c>
      <c r="E76" s="22"/>
      <c r="F76" s="68"/>
      <c r="G76" s="68"/>
      <c r="H76" s="68"/>
      <c r="I76" s="68"/>
      <c r="J76" s="68"/>
      <c r="K76" s="68"/>
      <c r="L76" s="68"/>
    </row>
    <row r="77" spans="1:12" ht="14.25" customHeight="1">
      <c r="A77" s="132" t="s">
        <v>332</v>
      </c>
      <c r="B77" s="122" t="s">
        <v>273</v>
      </c>
      <c r="C77" s="122" t="s">
        <v>333</v>
      </c>
      <c r="D77" s="120">
        <f>D78</f>
        <v>3009.75</v>
      </c>
      <c r="F77" s="68"/>
      <c r="G77" s="68"/>
      <c r="H77" s="68"/>
      <c r="I77" s="68"/>
      <c r="J77" s="68"/>
      <c r="K77" s="68"/>
      <c r="L77" s="68"/>
    </row>
    <row r="78" spans="1:12" ht="20.25" customHeight="1">
      <c r="A78" s="118" t="s">
        <v>334</v>
      </c>
      <c r="B78" s="119" t="s">
        <v>273</v>
      </c>
      <c r="C78" s="119" t="s">
        <v>335</v>
      </c>
      <c r="D78" s="121">
        <f>D79+D84+D89+D93+D94+D95+D96+D98+D100+D97</f>
        <v>3009.75</v>
      </c>
      <c r="F78" s="68"/>
      <c r="G78" s="68"/>
      <c r="H78" s="68"/>
      <c r="I78" s="68"/>
      <c r="J78" s="68"/>
      <c r="K78" s="68"/>
      <c r="L78" s="68"/>
    </row>
    <row r="79" spans="1:12" ht="22.5">
      <c r="A79" s="118" t="s">
        <v>336</v>
      </c>
      <c r="B79" s="119" t="s">
        <v>273</v>
      </c>
      <c r="C79" s="119" t="s">
        <v>338</v>
      </c>
      <c r="D79" s="121">
        <f>D80+D82</f>
        <v>2140.1</v>
      </c>
      <c r="F79" s="68"/>
      <c r="G79" s="68"/>
      <c r="H79" s="68"/>
      <c r="I79" s="68"/>
      <c r="J79" s="68"/>
      <c r="K79" s="68"/>
      <c r="L79" s="68"/>
    </row>
    <row r="80" spans="1:12" ht="12.75">
      <c r="A80" s="118" t="s">
        <v>339</v>
      </c>
      <c r="B80" s="119" t="s">
        <v>273</v>
      </c>
      <c r="C80" s="119" t="s">
        <v>340</v>
      </c>
      <c r="D80" s="121">
        <f>D81</f>
        <v>1738.1</v>
      </c>
      <c r="F80" s="68"/>
      <c r="G80" s="68"/>
      <c r="H80" s="68"/>
      <c r="I80" s="68"/>
      <c r="J80" s="68"/>
      <c r="K80" s="68"/>
      <c r="L80" s="68"/>
    </row>
    <row r="81" spans="1:12" ht="18.75" customHeight="1">
      <c r="A81" s="118" t="s">
        <v>341</v>
      </c>
      <c r="B81" s="119" t="s">
        <v>273</v>
      </c>
      <c r="C81" s="119" t="s">
        <v>342</v>
      </c>
      <c r="D81" s="121">
        <v>1738.1</v>
      </c>
      <c r="F81" s="68"/>
      <c r="G81" s="68"/>
      <c r="H81" s="68"/>
      <c r="I81" s="68"/>
      <c r="J81" s="68"/>
      <c r="K81" s="68"/>
      <c r="L81" s="68"/>
    </row>
    <row r="82" spans="1:12" ht="20.25" customHeight="1">
      <c r="A82" s="118" t="s">
        <v>352</v>
      </c>
      <c r="B82" s="119" t="s">
        <v>273</v>
      </c>
      <c r="C82" s="119" t="s">
        <v>353</v>
      </c>
      <c r="D82" s="121">
        <v>402</v>
      </c>
      <c r="F82" s="68"/>
      <c r="G82" s="68"/>
      <c r="H82" s="68"/>
      <c r="I82" s="68"/>
      <c r="J82" s="68"/>
      <c r="K82" s="68"/>
      <c r="L82" s="68"/>
    </row>
    <row r="83" spans="1:12" ht="22.5" customHeight="1">
      <c r="A83" s="118" t="s">
        <v>354</v>
      </c>
      <c r="B83" s="119" t="s">
        <v>273</v>
      </c>
      <c r="C83" s="119" t="s">
        <v>355</v>
      </c>
      <c r="D83" s="121"/>
      <c r="F83" s="68"/>
      <c r="G83" s="68"/>
      <c r="H83" s="68"/>
      <c r="I83" s="68"/>
      <c r="J83" s="68"/>
      <c r="K83" s="68"/>
      <c r="L83" s="68"/>
    </row>
    <row r="84" spans="1:11" ht="20.25" customHeight="1">
      <c r="A84" s="118" t="s">
        <v>356</v>
      </c>
      <c r="B84" s="119" t="s">
        <v>273</v>
      </c>
      <c r="C84" s="119" t="s">
        <v>357</v>
      </c>
      <c r="D84" s="128">
        <f>D85+D86+D87</f>
        <v>652.9</v>
      </c>
      <c r="J84" s="68"/>
      <c r="K84" s="68"/>
    </row>
    <row r="85" spans="1:11" ht="45.75" customHeight="1">
      <c r="A85" s="118" t="s">
        <v>284</v>
      </c>
      <c r="B85" s="119" t="s">
        <v>273</v>
      </c>
      <c r="C85" s="119" t="s">
        <v>285</v>
      </c>
      <c r="D85" s="127"/>
      <c r="F85" s="68"/>
      <c r="G85" s="68"/>
      <c r="H85" s="68"/>
      <c r="I85" s="68"/>
      <c r="J85" s="68"/>
      <c r="K85" s="68"/>
    </row>
    <row r="86" spans="1:11" ht="34.5" customHeight="1">
      <c r="A86" s="118" t="s">
        <v>286</v>
      </c>
      <c r="B86" s="119" t="s">
        <v>273</v>
      </c>
      <c r="C86" s="119" t="s">
        <v>287</v>
      </c>
      <c r="D86" s="127"/>
      <c r="F86" s="68"/>
      <c r="G86" s="68"/>
      <c r="H86" s="68"/>
      <c r="I86" s="68"/>
      <c r="J86" s="68"/>
      <c r="K86" s="68"/>
    </row>
    <row r="87" spans="1:11" ht="14.25" customHeight="1">
      <c r="A87" s="118" t="s">
        <v>358</v>
      </c>
      <c r="B87" s="119" t="s">
        <v>273</v>
      </c>
      <c r="C87" s="119" t="s">
        <v>359</v>
      </c>
      <c r="D87" s="121">
        <f>D88</f>
        <v>652.9</v>
      </c>
      <c r="F87" s="68"/>
      <c r="G87" s="68"/>
      <c r="H87" s="68"/>
      <c r="I87" s="68"/>
      <c r="J87" s="68"/>
      <c r="K87" s="68"/>
    </row>
    <row r="88" spans="1:11" ht="14.25" customHeight="1">
      <c r="A88" s="118" t="s">
        <v>360</v>
      </c>
      <c r="B88" s="119" t="s">
        <v>273</v>
      </c>
      <c r="C88" s="119" t="s">
        <v>361</v>
      </c>
      <c r="D88" s="121">
        <v>652.9</v>
      </c>
      <c r="F88" s="68"/>
      <c r="G88" s="68"/>
      <c r="H88" s="68"/>
      <c r="I88" s="68"/>
      <c r="J88" s="68"/>
      <c r="K88" s="68"/>
    </row>
    <row r="89" spans="1:11" ht="20.25" customHeight="1">
      <c r="A89" s="118" t="s">
        <v>362</v>
      </c>
      <c r="B89" s="119" t="s">
        <v>273</v>
      </c>
      <c r="C89" s="119" t="s">
        <v>363</v>
      </c>
      <c r="D89" s="127">
        <f>D90+D92</f>
        <v>162.75</v>
      </c>
      <c r="F89" s="68"/>
      <c r="G89" s="68"/>
      <c r="H89" s="68"/>
      <c r="I89" s="68"/>
      <c r="J89" s="68"/>
      <c r="K89" s="68"/>
    </row>
    <row r="90" spans="1:11" ht="24" customHeight="1">
      <c r="A90" s="118" t="s">
        <v>374</v>
      </c>
      <c r="B90" s="119" t="s">
        <v>273</v>
      </c>
      <c r="C90" s="119" t="s">
        <v>462</v>
      </c>
      <c r="D90" s="127">
        <v>162.75</v>
      </c>
      <c r="F90" s="68"/>
      <c r="G90" s="68"/>
      <c r="H90" s="68"/>
      <c r="I90" s="68"/>
      <c r="J90" s="68"/>
      <c r="K90" s="68"/>
    </row>
    <row r="91" spans="1:11" ht="21.75" customHeight="1">
      <c r="A91" s="118" t="s">
        <v>299</v>
      </c>
      <c r="B91" s="119" t="s">
        <v>273</v>
      </c>
      <c r="C91" s="119" t="s">
        <v>113</v>
      </c>
      <c r="D91" s="127"/>
      <c r="F91" s="68"/>
      <c r="G91" s="68"/>
      <c r="H91" s="68"/>
      <c r="I91" s="68"/>
      <c r="J91" s="68"/>
      <c r="K91" s="68"/>
    </row>
    <row r="92" spans="1:11" ht="20.25" customHeight="1" hidden="1">
      <c r="A92" s="118" t="s">
        <v>112</v>
      </c>
      <c r="B92" s="119" t="s">
        <v>273</v>
      </c>
      <c r="C92" s="119" t="s">
        <v>384</v>
      </c>
      <c r="D92" s="121"/>
      <c r="F92" s="68"/>
      <c r="G92" s="68"/>
      <c r="H92" s="68"/>
      <c r="I92" s="68"/>
      <c r="J92" s="68"/>
      <c r="K92" s="68"/>
    </row>
    <row r="93" spans="1:11" ht="22.5" customHeight="1" hidden="1">
      <c r="A93" s="118" t="s">
        <v>397</v>
      </c>
      <c r="B93" s="119" t="s">
        <v>273</v>
      </c>
      <c r="C93" s="119" t="s">
        <v>393</v>
      </c>
      <c r="D93" s="127"/>
      <c r="F93" s="68"/>
      <c r="G93" s="68"/>
      <c r="H93" s="68"/>
      <c r="I93" s="68"/>
      <c r="J93" s="68"/>
      <c r="K93" s="68"/>
    </row>
    <row r="94" spans="1:11" ht="21.75" customHeight="1">
      <c r="A94" s="118" t="s">
        <v>283</v>
      </c>
      <c r="B94" s="119" t="s">
        <v>273</v>
      </c>
      <c r="C94" s="119" t="s">
        <v>282</v>
      </c>
      <c r="D94" s="121"/>
      <c r="F94" s="68"/>
      <c r="G94" s="68"/>
      <c r="H94" s="68"/>
      <c r="I94" s="68"/>
      <c r="J94" s="68"/>
      <c r="K94" s="68"/>
    </row>
    <row r="95" spans="1:11" ht="31.5" customHeight="1">
      <c r="A95" s="118" t="s">
        <v>560</v>
      </c>
      <c r="B95" s="119"/>
      <c r="C95" s="119" t="s">
        <v>561</v>
      </c>
      <c r="D95" s="121"/>
      <c r="F95" s="68"/>
      <c r="G95" s="68"/>
      <c r="H95" s="68"/>
      <c r="I95" s="68"/>
      <c r="J95" s="68"/>
      <c r="K95" s="68"/>
    </row>
    <row r="96" spans="1:11" ht="14.25" customHeight="1">
      <c r="A96" s="118" t="s">
        <v>114</v>
      </c>
      <c r="B96" s="119" t="s">
        <v>273</v>
      </c>
      <c r="C96" s="119" t="s">
        <v>393</v>
      </c>
      <c r="D96" s="121"/>
      <c r="F96" s="68"/>
      <c r="G96" s="68"/>
      <c r="H96" s="68"/>
      <c r="I96" s="68"/>
      <c r="J96" s="68"/>
      <c r="K96" s="68"/>
    </row>
    <row r="97" spans="1:11" ht="20.25" customHeight="1">
      <c r="A97" s="118" t="s">
        <v>699</v>
      </c>
      <c r="B97" s="119" t="s">
        <v>273</v>
      </c>
      <c r="C97" s="119" t="s">
        <v>376</v>
      </c>
      <c r="D97" s="121">
        <v>54</v>
      </c>
      <c r="F97" s="68"/>
      <c r="G97" s="68"/>
      <c r="H97" s="68"/>
      <c r="I97" s="68"/>
      <c r="J97" s="68"/>
      <c r="K97" s="68"/>
    </row>
    <row r="98" spans="1:11" ht="0.75" customHeight="1">
      <c r="A98" s="118" t="s">
        <v>375</v>
      </c>
      <c r="B98" s="119" t="s">
        <v>273</v>
      </c>
      <c r="C98" s="119" t="s">
        <v>376</v>
      </c>
      <c r="D98" s="127"/>
      <c r="F98" s="68"/>
      <c r="G98" s="68"/>
      <c r="H98" s="68"/>
      <c r="I98" s="68"/>
      <c r="J98" s="68"/>
      <c r="K98" s="68"/>
    </row>
    <row r="99" spans="1:11" ht="33.75" customHeight="1">
      <c r="A99" s="118" t="s">
        <v>407</v>
      </c>
      <c r="B99" s="119" t="s">
        <v>273</v>
      </c>
      <c r="C99" s="119" t="s">
        <v>459</v>
      </c>
      <c r="D99" s="121"/>
      <c r="F99" s="68"/>
      <c r="G99" s="68"/>
      <c r="H99" s="68"/>
      <c r="I99" s="68"/>
      <c r="J99" s="68"/>
      <c r="K99" s="68"/>
    </row>
    <row r="100" spans="1:11" ht="15.75" customHeight="1">
      <c r="A100" s="118" t="s">
        <v>444</v>
      </c>
      <c r="B100" s="119" t="s">
        <v>273</v>
      </c>
      <c r="C100" s="287" t="s">
        <v>127</v>
      </c>
      <c r="D100" s="127"/>
      <c r="F100" s="68"/>
      <c r="G100" s="68"/>
      <c r="H100" s="68"/>
      <c r="I100" s="68"/>
      <c r="J100" s="68"/>
      <c r="K100" s="68"/>
    </row>
    <row r="101" spans="1:11" ht="17.25" customHeight="1" thickBot="1">
      <c r="A101" s="134" t="s">
        <v>379</v>
      </c>
      <c r="B101" s="135" t="s">
        <v>273</v>
      </c>
      <c r="C101" s="135" t="s">
        <v>380</v>
      </c>
      <c r="D101" s="243">
        <f>D77+D15</f>
        <v>5225.51</v>
      </c>
      <c r="F101" s="68"/>
      <c r="G101" s="68"/>
      <c r="H101" s="68"/>
      <c r="I101" s="68"/>
      <c r="J101" s="68"/>
      <c r="K101" s="68"/>
    </row>
    <row r="102" spans="6:11" ht="12.75">
      <c r="F102" s="68"/>
      <c r="G102" s="68"/>
      <c r="H102" s="68"/>
      <c r="I102" s="68"/>
      <c r="J102" s="68"/>
      <c r="K102" s="68"/>
    </row>
    <row r="103" spans="6:11" ht="12.75">
      <c r="F103" s="68"/>
      <c r="G103" s="68"/>
      <c r="H103" s="68"/>
      <c r="I103" s="68"/>
      <c r="J103" s="68"/>
      <c r="K103" s="68"/>
    </row>
    <row r="104" spans="6:11" ht="12.75">
      <c r="F104" s="68"/>
      <c r="G104" s="68"/>
      <c r="H104" s="68"/>
      <c r="I104" s="68"/>
      <c r="J104" s="68"/>
      <c r="K104" s="68"/>
    </row>
    <row r="105" spans="6:11" ht="12.75">
      <c r="F105" s="68"/>
      <c r="G105" s="68"/>
      <c r="H105" s="68"/>
      <c r="I105" s="68"/>
      <c r="J105" s="68"/>
      <c r="K105" s="68"/>
    </row>
    <row r="106" spans="6:11" ht="12.75">
      <c r="F106" s="68"/>
      <c r="G106" s="68"/>
      <c r="H106" s="68"/>
      <c r="I106" s="68"/>
      <c r="J106" s="68"/>
      <c r="K106" s="68"/>
    </row>
    <row r="107" spans="6:11" ht="12.75">
      <c r="F107" s="68"/>
      <c r="G107" s="68"/>
      <c r="H107" s="68"/>
      <c r="I107" s="68"/>
      <c r="J107" s="68"/>
      <c r="K107" s="68"/>
    </row>
  </sheetData>
  <sheetProtection/>
  <mergeCells count="5">
    <mergeCell ref="A1:B1"/>
    <mergeCell ref="F5:U5"/>
    <mergeCell ref="D8:D12"/>
    <mergeCell ref="A8:A12"/>
    <mergeCell ref="A7:C7"/>
  </mergeCells>
  <printOptions/>
  <pageMargins left="0.3937007874015748" right="0" top="0" bottom="0" header="0.5118110236220472" footer="0.5118110236220472"/>
  <pageSetup horizontalDpi="600" verticalDpi="600" orientation="portrait" paperSize="9" scale="95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35"/>
  <sheetViews>
    <sheetView zoomScale="60" zoomScaleNormal="60" zoomScalePageLayoutView="0" workbookViewId="0" topLeftCell="A10">
      <selection activeCell="E35" sqref="E35"/>
    </sheetView>
  </sheetViews>
  <sheetFormatPr defaultColWidth="9.140625" defaultRowHeight="15" customHeight="1"/>
  <cols>
    <col min="1" max="1" width="6.140625" style="35" customWidth="1"/>
    <col min="2" max="2" width="73.28125" style="37" customWidth="1"/>
    <col min="3" max="3" width="13.8515625" style="38" customWidth="1"/>
    <col min="4" max="4" width="33.8515625" style="36" customWidth="1"/>
    <col min="5" max="5" width="23.421875" style="36" customWidth="1"/>
    <col min="6" max="6" width="18.00390625" style="36" bestFit="1" customWidth="1"/>
    <col min="7" max="7" width="18.8515625" style="36" customWidth="1"/>
    <col min="8" max="10" width="9.140625" style="36" customWidth="1"/>
    <col min="11" max="11" width="19.421875" style="36" customWidth="1"/>
    <col min="12" max="13" width="9.140625" style="36" customWidth="1"/>
    <col min="14" max="14" width="14.57421875" style="36" customWidth="1"/>
    <col min="15" max="16384" width="9.140625" style="36" customWidth="1"/>
  </cols>
  <sheetData>
    <row r="1" ht="15" customHeight="1">
      <c r="D1" s="39"/>
    </row>
    <row r="2" ht="15" customHeight="1">
      <c r="C2" s="38" t="s">
        <v>552</v>
      </c>
    </row>
    <row r="3" ht="15" customHeight="1">
      <c r="C3" s="38" t="s">
        <v>403</v>
      </c>
    </row>
    <row r="4" ht="15" customHeight="1">
      <c r="C4" s="38" t="s">
        <v>404</v>
      </c>
    </row>
    <row r="5" ht="15" customHeight="1">
      <c r="C5" s="38" t="s">
        <v>405</v>
      </c>
    </row>
    <row r="6" ht="15" customHeight="1">
      <c r="C6" s="38" t="s">
        <v>251</v>
      </c>
    </row>
    <row r="7" ht="15" customHeight="1">
      <c r="C7" s="38" t="s">
        <v>169</v>
      </c>
    </row>
    <row r="11" ht="15" customHeight="1">
      <c r="D11" s="36" t="s">
        <v>816</v>
      </c>
    </row>
    <row r="12" ht="15" customHeight="1">
      <c r="E12" s="36" t="s">
        <v>817</v>
      </c>
    </row>
    <row r="13" spans="2:5" ht="15" customHeight="1">
      <c r="B13" s="37" t="s">
        <v>266</v>
      </c>
      <c r="C13" s="38" t="s">
        <v>267</v>
      </c>
      <c r="E13" s="36" t="s">
        <v>818</v>
      </c>
    </row>
    <row r="14" ht="15" customHeight="1">
      <c r="E14" s="36" t="s">
        <v>819</v>
      </c>
    </row>
    <row r="16" spans="2:5" ht="15" customHeight="1">
      <c r="B16" s="251">
        <v>1</v>
      </c>
      <c r="C16" s="34">
        <v>2</v>
      </c>
      <c r="D16" s="252">
        <v>3</v>
      </c>
      <c r="E16" s="252">
        <v>4</v>
      </c>
    </row>
    <row r="17" spans="2:5" ht="15" customHeight="1">
      <c r="B17" s="251" t="s">
        <v>820</v>
      </c>
      <c r="C17" s="34"/>
      <c r="D17" s="252"/>
      <c r="E17" s="252">
        <f>E18</f>
        <v>535.6</v>
      </c>
    </row>
    <row r="18" spans="2:5" ht="15" customHeight="1">
      <c r="B18" s="251" t="s">
        <v>821</v>
      </c>
      <c r="C18" s="34">
        <v>520</v>
      </c>
      <c r="D18" s="252" t="s">
        <v>822</v>
      </c>
      <c r="E18" s="252">
        <f>E20+E26</f>
        <v>535.6</v>
      </c>
    </row>
    <row r="19" spans="2:5" ht="15" customHeight="1">
      <c r="B19" s="251"/>
      <c r="C19" s="34"/>
      <c r="D19" s="252"/>
      <c r="E19" s="252"/>
    </row>
    <row r="20" spans="2:5" ht="33.75" customHeight="1">
      <c r="B20" s="251" t="s">
        <v>823</v>
      </c>
      <c r="C20" s="34"/>
      <c r="D20" s="252" t="s">
        <v>824</v>
      </c>
      <c r="E20" s="259">
        <f>E21</f>
        <v>314</v>
      </c>
    </row>
    <row r="21" spans="2:5" ht="41.25" customHeight="1">
      <c r="B21" s="251" t="s">
        <v>825</v>
      </c>
      <c r="C21" s="34"/>
      <c r="D21" s="252" t="s">
        <v>826</v>
      </c>
      <c r="E21" s="259">
        <v>314</v>
      </c>
    </row>
    <row r="22" spans="2:5" ht="53.25" customHeight="1">
      <c r="B22" s="251" t="s">
        <v>827</v>
      </c>
      <c r="C22" s="34"/>
      <c r="D22" s="252" t="s">
        <v>828</v>
      </c>
      <c r="E22" s="252"/>
    </row>
    <row r="23" spans="2:5" ht="54" customHeight="1">
      <c r="B23" s="251" t="s">
        <v>829</v>
      </c>
      <c r="C23" s="34"/>
      <c r="D23" s="252" t="s">
        <v>830</v>
      </c>
      <c r="E23" s="252"/>
    </row>
    <row r="24" spans="2:5" ht="50.25" customHeight="1">
      <c r="B24" s="251" t="s">
        <v>831</v>
      </c>
      <c r="C24" s="34"/>
      <c r="D24" s="252" t="s">
        <v>832</v>
      </c>
      <c r="E24" s="259">
        <f>E25</f>
        <v>-156</v>
      </c>
    </row>
    <row r="25" spans="2:5" ht="52.5" customHeight="1">
      <c r="B25" s="251" t="s">
        <v>833</v>
      </c>
      <c r="C25" s="34"/>
      <c r="D25" s="252" t="s">
        <v>834</v>
      </c>
      <c r="E25" s="259">
        <v>-156</v>
      </c>
    </row>
    <row r="26" spans="2:5" ht="16.5" customHeight="1">
      <c r="B26" s="251" t="s">
        <v>835</v>
      </c>
      <c r="C26" s="34"/>
      <c r="D26" s="252" t="s">
        <v>345</v>
      </c>
      <c r="E26" s="252">
        <v>221.6</v>
      </c>
    </row>
    <row r="27" spans="2:5" ht="36" customHeight="1">
      <c r="B27" s="251" t="s">
        <v>836</v>
      </c>
      <c r="C27" s="34"/>
      <c r="D27" s="252" t="s">
        <v>837</v>
      </c>
      <c r="E27" s="254">
        <v>221.6</v>
      </c>
    </row>
    <row r="28" spans="2:5" ht="17.25" customHeight="1">
      <c r="B28" s="251" t="s">
        <v>128</v>
      </c>
      <c r="C28" s="34"/>
      <c r="D28" s="252" t="s">
        <v>838</v>
      </c>
      <c r="E28" s="254">
        <f>E29</f>
        <v>-4353.9</v>
      </c>
    </row>
    <row r="29" spans="2:5" ht="19.5" customHeight="1">
      <c r="B29" s="251" t="s">
        <v>138</v>
      </c>
      <c r="C29" s="34"/>
      <c r="D29" s="252" t="s">
        <v>839</v>
      </c>
      <c r="E29" s="254">
        <f>E30</f>
        <v>-4353.9</v>
      </c>
    </row>
    <row r="30" spans="2:5" ht="18" customHeight="1">
      <c r="B30" s="251" t="s">
        <v>139</v>
      </c>
      <c r="C30" s="34"/>
      <c r="D30" s="252" t="s">
        <v>840</v>
      </c>
      <c r="E30" s="254">
        <f>E31</f>
        <v>-4353.9</v>
      </c>
    </row>
    <row r="31" spans="2:5" ht="38.25" customHeight="1">
      <c r="B31" s="251" t="s">
        <v>146</v>
      </c>
      <c r="C31" s="34"/>
      <c r="D31" s="252" t="s">
        <v>841</v>
      </c>
      <c r="E31" s="254">
        <v>-4353.9</v>
      </c>
    </row>
    <row r="32" spans="2:5" ht="15" customHeight="1">
      <c r="B32" s="251" t="s">
        <v>151</v>
      </c>
      <c r="C32" s="34"/>
      <c r="D32" s="252" t="s">
        <v>842</v>
      </c>
      <c r="E32" s="254">
        <f>E33</f>
        <v>4509.9</v>
      </c>
    </row>
    <row r="33" spans="2:5" ht="15" customHeight="1">
      <c r="B33" s="251" t="s">
        <v>153</v>
      </c>
      <c r="C33" s="34"/>
      <c r="D33" s="252" t="s">
        <v>843</v>
      </c>
      <c r="E33" s="254">
        <f>E34</f>
        <v>4509.9</v>
      </c>
    </row>
    <row r="34" spans="2:5" ht="18.75" customHeight="1">
      <c r="B34" s="251" t="s">
        <v>263</v>
      </c>
      <c r="C34" s="34"/>
      <c r="D34" s="252" t="s">
        <v>844</v>
      </c>
      <c r="E34" s="254">
        <f>E35</f>
        <v>4509.9</v>
      </c>
    </row>
    <row r="35" spans="2:5" ht="33.75" customHeight="1">
      <c r="B35" s="251" t="s">
        <v>845</v>
      </c>
      <c r="C35" s="34"/>
      <c r="D35" s="252" t="s">
        <v>846</v>
      </c>
      <c r="E35" s="254">
        <v>4509.9</v>
      </c>
    </row>
  </sheetData>
  <sheetProtection/>
  <printOptions/>
  <pageMargins left="0.5905511811023623" right="0" top="0.3937007874015748" bottom="0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5"/>
  <sheetViews>
    <sheetView zoomScalePageLayoutView="0" workbookViewId="0" topLeftCell="A1">
      <selection activeCell="C15" sqref="C15:C16"/>
    </sheetView>
  </sheetViews>
  <sheetFormatPr defaultColWidth="9.140625" defaultRowHeight="12.75"/>
  <cols>
    <col min="1" max="1" width="22.28125" style="27" customWidth="1"/>
    <col min="2" max="2" width="25.28125" style="27" customWidth="1"/>
    <col min="3" max="3" width="66.8515625" style="31" customWidth="1"/>
    <col min="4" max="16384" width="9.140625" style="27" customWidth="1"/>
  </cols>
  <sheetData>
    <row r="2" spans="1:3" ht="15">
      <c r="A2" s="138"/>
      <c r="B2" s="138"/>
      <c r="C2" s="139" t="s">
        <v>406</v>
      </c>
    </row>
    <row r="3" spans="1:3" ht="15">
      <c r="A3" s="138"/>
      <c r="B3" s="138"/>
      <c r="C3" s="140" t="s">
        <v>403</v>
      </c>
    </row>
    <row r="4" spans="1:3" ht="15">
      <c r="A4" s="138"/>
      <c r="B4" s="138"/>
      <c r="C4" s="139" t="s">
        <v>404</v>
      </c>
    </row>
    <row r="5" spans="1:3" ht="15">
      <c r="A5" s="138"/>
      <c r="B5" s="138"/>
      <c r="C5" s="141" t="s">
        <v>405</v>
      </c>
    </row>
    <row r="6" spans="1:3" ht="15">
      <c r="A6" s="138"/>
      <c r="B6" s="138"/>
      <c r="C6" s="142" t="s">
        <v>170</v>
      </c>
    </row>
    <row r="7" spans="1:3" ht="15">
      <c r="A7" s="138"/>
      <c r="B7" s="138"/>
      <c r="C7" s="143" t="s">
        <v>171</v>
      </c>
    </row>
    <row r="8" spans="1:3" ht="15">
      <c r="A8" s="300" t="s">
        <v>847</v>
      </c>
      <c r="B8" s="300"/>
      <c r="C8" s="300"/>
    </row>
    <row r="9" spans="1:3" ht="15">
      <c r="A9" s="300"/>
      <c r="B9" s="300"/>
      <c r="C9" s="300"/>
    </row>
    <row r="10" spans="1:3" ht="6" customHeight="1">
      <c r="A10" s="300"/>
      <c r="B10" s="300"/>
      <c r="C10" s="300"/>
    </row>
    <row r="11" spans="1:6" ht="6" customHeight="1">
      <c r="A11" s="300"/>
      <c r="B11" s="300"/>
      <c r="C11" s="300"/>
      <c r="F11" s="32"/>
    </row>
    <row r="12" spans="1:6" ht="15">
      <c r="A12" s="138"/>
      <c r="B12" s="138"/>
      <c r="C12" s="144"/>
      <c r="F12" s="32"/>
    </row>
    <row r="13" spans="1:6" ht="15.75" thickBot="1">
      <c r="A13" s="138"/>
      <c r="B13" s="138"/>
      <c r="C13" s="144"/>
      <c r="F13" s="32"/>
    </row>
    <row r="14" spans="1:3" ht="15">
      <c r="A14" s="303" t="s">
        <v>553</v>
      </c>
      <c r="B14" s="304"/>
      <c r="C14" s="145" t="s">
        <v>446</v>
      </c>
    </row>
    <row r="15" spans="1:3" ht="15" customHeight="1">
      <c r="A15" s="305" t="s">
        <v>108</v>
      </c>
      <c r="B15" s="307" t="s">
        <v>107</v>
      </c>
      <c r="C15" s="309" t="s">
        <v>109</v>
      </c>
    </row>
    <row r="16" spans="1:3" ht="54.75" customHeight="1">
      <c r="A16" s="306"/>
      <c r="B16" s="308"/>
      <c r="C16" s="310"/>
    </row>
    <row r="17" spans="1:3" ht="15">
      <c r="A17" s="146">
        <v>1</v>
      </c>
      <c r="B17" s="137">
        <v>2</v>
      </c>
      <c r="C17" s="133">
        <v>3</v>
      </c>
    </row>
    <row r="18" spans="1:3" ht="15">
      <c r="A18" s="146">
        <v>400</v>
      </c>
      <c r="B18" s="301" t="s">
        <v>447</v>
      </c>
      <c r="C18" s="302"/>
    </row>
    <row r="19" spans="1:3" ht="15">
      <c r="A19" s="298">
        <v>400</v>
      </c>
      <c r="B19" s="299" t="s">
        <v>448</v>
      </c>
      <c r="C19" s="297" t="s">
        <v>449</v>
      </c>
    </row>
    <row r="20" spans="1:3" ht="46.5" customHeight="1">
      <c r="A20" s="298"/>
      <c r="B20" s="299"/>
      <c r="C20" s="297"/>
    </row>
    <row r="21" spans="1:3" ht="15">
      <c r="A21" s="298">
        <v>400</v>
      </c>
      <c r="B21" s="299" t="s">
        <v>450</v>
      </c>
      <c r="C21" s="297" t="s">
        <v>449</v>
      </c>
    </row>
    <row r="22" spans="1:3" ht="46.5" customHeight="1">
      <c r="A22" s="298"/>
      <c r="B22" s="299"/>
      <c r="C22" s="297"/>
    </row>
    <row r="23" spans="1:3" ht="15">
      <c r="A23" s="298">
        <v>400</v>
      </c>
      <c r="B23" s="299" t="s">
        <v>451</v>
      </c>
      <c r="C23" s="297" t="s">
        <v>449</v>
      </c>
    </row>
    <row r="24" spans="1:3" ht="45" customHeight="1">
      <c r="A24" s="298"/>
      <c r="B24" s="299"/>
      <c r="C24" s="297"/>
    </row>
    <row r="25" spans="1:3" ht="15">
      <c r="A25" s="298">
        <v>400</v>
      </c>
      <c r="B25" s="299" t="s">
        <v>429</v>
      </c>
      <c r="C25" s="297" t="s">
        <v>327</v>
      </c>
    </row>
    <row r="26" spans="1:3" ht="58.5" customHeight="1">
      <c r="A26" s="298"/>
      <c r="B26" s="299"/>
      <c r="C26" s="297"/>
    </row>
    <row r="27" spans="1:3" ht="15">
      <c r="A27" s="298">
        <v>400</v>
      </c>
      <c r="B27" s="299" t="s">
        <v>452</v>
      </c>
      <c r="C27" s="297" t="s">
        <v>563</v>
      </c>
    </row>
    <row r="28" spans="1:3" ht="62.25" customHeight="1">
      <c r="A28" s="298"/>
      <c r="B28" s="299"/>
      <c r="C28" s="297"/>
    </row>
    <row r="29" spans="1:3" ht="15">
      <c r="A29" s="298">
        <v>400</v>
      </c>
      <c r="B29" s="299" t="s">
        <v>453</v>
      </c>
      <c r="C29" s="297" t="s">
        <v>330</v>
      </c>
    </row>
    <row r="30" spans="1:3" ht="30.75" customHeight="1">
      <c r="A30" s="298"/>
      <c r="B30" s="299"/>
      <c r="C30" s="297"/>
    </row>
    <row r="31" spans="1:3" ht="39.75" customHeight="1">
      <c r="A31" s="298">
        <v>400</v>
      </c>
      <c r="B31" s="299" t="s">
        <v>454</v>
      </c>
      <c r="C31" s="297" t="s">
        <v>455</v>
      </c>
    </row>
    <row r="32" spans="1:3" ht="21" customHeight="1">
      <c r="A32" s="298"/>
      <c r="B32" s="299"/>
      <c r="C32" s="297"/>
    </row>
    <row r="33" spans="1:3" ht="28.5" customHeight="1">
      <c r="A33" s="147">
        <v>400</v>
      </c>
      <c r="B33" s="148" t="s">
        <v>431</v>
      </c>
      <c r="C33" s="149" t="s">
        <v>430</v>
      </c>
    </row>
    <row r="34" spans="1:3" ht="28.5" customHeight="1">
      <c r="A34" s="147">
        <v>400</v>
      </c>
      <c r="B34" s="148" t="s">
        <v>432</v>
      </c>
      <c r="C34" s="149" t="s">
        <v>433</v>
      </c>
    </row>
    <row r="35" spans="1:3" ht="28.5" customHeight="1">
      <c r="A35" s="147">
        <v>400</v>
      </c>
      <c r="B35" s="148" t="s">
        <v>435</v>
      </c>
      <c r="C35" s="149" t="s">
        <v>434</v>
      </c>
    </row>
    <row r="36" spans="1:3" ht="15">
      <c r="A36" s="298">
        <v>400</v>
      </c>
      <c r="B36" s="299" t="s">
        <v>436</v>
      </c>
      <c r="C36" s="297" t="s">
        <v>456</v>
      </c>
    </row>
    <row r="37" spans="1:3" ht="61.5" customHeight="1">
      <c r="A37" s="298"/>
      <c r="B37" s="299"/>
      <c r="C37" s="297"/>
    </row>
    <row r="38" spans="1:3" ht="15">
      <c r="A38" s="298">
        <v>400</v>
      </c>
      <c r="B38" s="299" t="s">
        <v>437</v>
      </c>
      <c r="C38" s="297" t="s">
        <v>457</v>
      </c>
    </row>
    <row r="39" spans="1:3" ht="60" customHeight="1">
      <c r="A39" s="298"/>
      <c r="B39" s="299"/>
      <c r="C39" s="297"/>
    </row>
    <row r="40" spans="1:3" ht="75" customHeight="1">
      <c r="A40" s="147">
        <v>400</v>
      </c>
      <c r="B40" s="148" t="s">
        <v>438</v>
      </c>
      <c r="C40" s="149" t="s">
        <v>521</v>
      </c>
    </row>
    <row r="41" spans="1:3" ht="27.75" customHeight="1">
      <c r="A41" s="147">
        <v>400</v>
      </c>
      <c r="B41" s="148" t="s">
        <v>440</v>
      </c>
      <c r="C41" s="161" t="s">
        <v>3</v>
      </c>
    </row>
    <row r="42" spans="1:3" ht="18.75" customHeight="1">
      <c r="A42" s="147">
        <v>400</v>
      </c>
      <c r="B42" s="148" t="s">
        <v>439</v>
      </c>
      <c r="C42" s="149" t="s">
        <v>383</v>
      </c>
    </row>
    <row r="43" spans="1:3" ht="26.25" customHeight="1">
      <c r="A43" s="147">
        <v>400</v>
      </c>
      <c r="B43" s="148" t="s">
        <v>408</v>
      </c>
      <c r="C43" s="149" t="s">
        <v>409</v>
      </c>
    </row>
    <row r="44" spans="1:3" ht="21" customHeight="1">
      <c r="A44" s="147">
        <v>400</v>
      </c>
      <c r="B44" s="148" t="s">
        <v>522</v>
      </c>
      <c r="C44" s="150" t="s">
        <v>523</v>
      </c>
    </row>
    <row r="45" spans="1:3" ht="24.75" customHeight="1">
      <c r="A45" s="147">
        <v>400</v>
      </c>
      <c r="B45" s="148" t="s">
        <v>524</v>
      </c>
      <c r="C45" s="150" t="s">
        <v>525</v>
      </c>
    </row>
    <row r="46" spans="1:3" ht="28.5" customHeight="1">
      <c r="A46" s="147">
        <v>400</v>
      </c>
      <c r="B46" s="148" t="s">
        <v>526</v>
      </c>
      <c r="C46" s="150" t="s">
        <v>354</v>
      </c>
    </row>
    <row r="47" spans="1:3" ht="58.5" customHeight="1">
      <c r="A47" s="147">
        <v>400</v>
      </c>
      <c r="B47" s="148" t="s">
        <v>134</v>
      </c>
      <c r="C47" s="150" t="s">
        <v>527</v>
      </c>
    </row>
    <row r="48" spans="1:3" ht="42.75" customHeight="1">
      <c r="A48" s="147">
        <v>400</v>
      </c>
      <c r="B48" s="148" t="s">
        <v>135</v>
      </c>
      <c r="C48" s="150" t="s">
        <v>528</v>
      </c>
    </row>
    <row r="49" spans="1:3" ht="39" customHeight="1">
      <c r="A49" s="147">
        <v>400</v>
      </c>
      <c r="B49" s="148" t="s">
        <v>529</v>
      </c>
      <c r="C49" s="150" t="s">
        <v>530</v>
      </c>
    </row>
    <row r="50" spans="1:3" ht="18" customHeight="1">
      <c r="A50" s="151">
        <v>400</v>
      </c>
      <c r="B50" s="136" t="s">
        <v>531</v>
      </c>
      <c r="C50" s="150" t="s">
        <v>559</v>
      </c>
    </row>
    <row r="51" spans="1:3" ht="43.5" customHeight="1">
      <c r="A51" s="147">
        <v>400</v>
      </c>
      <c r="B51" s="148" t="s">
        <v>532</v>
      </c>
      <c r="C51" s="153" t="s">
        <v>533</v>
      </c>
    </row>
    <row r="52" spans="1:3" ht="28.5" customHeight="1">
      <c r="A52" s="147">
        <v>400</v>
      </c>
      <c r="B52" s="148" t="s">
        <v>534</v>
      </c>
      <c r="C52" s="150" t="s">
        <v>535</v>
      </c>
    </row>
    <row r="53" spans="1:3" ht="28.5">
      <c r="A53" s="151">
        <v>400</v>
      </c>
      <c r="B53" s="136" t="s">
        <v>555</v>
      </c>
      <c r="C53" s="152" t="s">
        <v>283</v>
      </c>
    </row>
    <row r="54" spans="1:3" ht="44.25" customHeight="1">
      <c r="A54" s="147">
        <v>400</v>
      </c>
      <c r="B54" s="148" t="s">
        <v>554</v>
      </c>
      <c r="C54" s="150" t="s">
        <v>558</v>
      </c>
    </row>
    <row r="55" spans="1:3" ht="21.75" customHeight="1">
      <c r="A55" s="151">
        <v>400</v>
      </c>
      <c r="B55" s="136" t="s">
        <v>536</v>
      </c>
      <c r="C55" s="152" t="s">
        <v>410</v>
      </c>
    </row>
    <row r="56" spans="1:3" ht="28.5">
      <c r="A56" s="147">
        <v>400</v>
      </c>
      <c r="B56" s="148" t="s">
        <v>537</v>
      </c>
      <c r="C56" s="150" t="s">
        <v>530</v>
      </c>
    </row>
    <row r="57" spans="1:3" ht="30" customHeight="1">
      <c r="A57" s="147">
        <v>400</v>
      </c>
      <c r="B57" s="148" t="s">
        <v>538</v>
      </c>
      <c r="C57" s="150" t="s">
        <v>375</v>
      </c>
    </row>
    <row r="58" spans="1:3" ht="47.25" customHeight="1">
      <c r="A58" s="147">
        <v>400</v>
      </c>
      <c r="B58" s="148" t="s">
        <v>460</v>
      </c>
      <c r="C58" s="154" t="s">
        <v>407</v>
      </c>
    </row>
    <row r="59" spans="1:3" ht="46.5" customHeight="1">
      <c r="A59" s="147">
        <v>400</v>
      </c>
      <c r="B59" s="148" t="s">
        <v>281</v>
      </c>
      <c r="C59" s="154" t="s">
        <v>407</v>
      </c>
    </row>
    <row r="60" spans="1:3" ht="21" customHeight="1">
      <c r="A60" s="147">
        <v>400</v>
      </c>
      <c r="B60" s="148" t="s">
        <v>11</v>
      </c>
      <c r="C60" s="154" t="s">
        <v>444</v>
      </c>
    </row>
    <row r="61" spans="1:3" ht="27.75" customHeight="1">
      <c r="A61" s="147">
        <v>400</v>
      </c>
      <c r="B61" s="148" t="s">
        <v>539</v>
      </c>
      <c r="C61" s="150" t="s">
        <v>540</v>
      </c>
    </row>
    <row r="62" spans="1:3" ht="15">
      <c r="A62" s="298">
        <v>400</v>
      </c>
      <c r="B62" s="299" t="s">
        <v>541</v>
      </c>
      <c r="C62" s="311" t="s">
        <v>542</v>
      </c>
    </row>
    <row r="63" spans="1:3" ht="27.75" customHeight="1" thickBot="1">
      <c r="A63" s="282"/>
      <c r="B63" s="281"/>
      <c r="C63" s="312"/>
    </row>
    <row r="64" ht="29.25" customHeight="1">
      <c r="C64" s="27"/>
    </row>
    <row r="65" spans="1:3" ht="18.75" customHeight="1">
      <c r="A65" s="67"/>
      <c r="B65" s="67"/>
      <c r="C65" s="67"/>
    </row>
  </sheetData>
  <sheetProtection/>
  <mergeCells count="36">
    <mergeCell ref="B25:B26"/>
    <mergeCell ref="A62:A63"/>
    <mergeCell ref="A38:A39"/>
    <mergeCell ref="B38:B39"/>
    <mergeCell ref="B31:B32"/>
    <mergeCell ref="B29:B30"/>
    <mergeCell ref="A31:A32"/>
    <mergeCell ref="B27:B28"/>
    <mergeCell ref="A27:A28"/>
    <mergeCell ref="C27:C28"/>
    <mergeCell ref="C62:C63"/>
    <mergeCell ref="A36:A37"/>
    <mergeCell ref="B36:B37"/>
    <mergeCell ref="A29:A30"/>
    <mergeCell ref="C29:C30"/>
    <mergeCell ref="C36:C37"/>
    <mergeCell ref="C38:C39"/>
    <mergeCell ref="B62:B63"/>
    <mergeCell ref="C31:C32"/>
    <mergeCell ref="A8:C11"/>
    <mergeCell ref="B18:C18"/>
    <mergeCell ref="C19:C20"/>
    <mergeCell ref="A14:B14"/>
    <mergeCell ref="A15:A16"/>
    <mergeCell ref="B15:B16"/>
    <mergeCell ref="C15:C16"/>
    <mergeCell ref="C25:C26"/>
    <mergeCell ref="A19:A20"/>
    <mergeCell ref="B19:B20"/>
    <mergeCell ref="C23:C24"/>
    <mergeCell ref="B21:B22"/>
    <mergeCell ref="A21:A22"/>
    <mergeCell ref="A23:A24"/>
    <mergeCell ref="B23:B24"/>
    <mergeCell ref="C21:C22"/>
    <mergeCell ref="A25:A26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4">
      <selection activeCell="F157" sqref="F157"/>
    </sheetView>
  </sheetViews>
  <sheetFormatPr defaultColWidth="9.140625" defaultRowHeight="12.75"/>
  <cols>
    <col min="1" max="1" width="42.7109375" style="56" customWidth="1"/>
    <col min="2" max="2" width="6.7109375" style="56" customWidth="1"/>
    <col min="3" max="3" width="7.140625" style="57" customWidth="1"/>
    <col min="4" max="4" width="8.57421875" style="57" customWidth="1"/>
    <col min="5" max="5" width="11.00390625" style="57" customWidth="1"/>
    <col min="6" max="6" width="7.28125" style="57" customWidth="1"/>
    <col min="7" max="7" width="13.57421875" style="59" customWidth="1"/>
    <col min="8" max="16384" width="9.140625" style="56" customWidth="1"/>
  </cols>
  <sheetData>
    <row r="1" spans="4:7" ht="25.5" customHeight="1">
      <c r="D1" s="284" t="s">
        <v>111</v>
      </c>
      <c r="E1" s="284"/>
      <c r="F1" s="284"/>
      <c r="G1" s="284"/>
    </row>
    <row r="2" spans="4:6" ht="15.75">
      <c r="D2" s="58" t="s">
        <v>564</v>
      </c>
      <c r="F2" s="59"/>
    </row>
    <row r="3" spans="4:6" ht="15.75">
      <c r="D3" s="60" t="s">
        <v>403</v>
      </c>
      <c r="F3" s="59"/>
    </row>
    <row r="4" spans="4:6" ht="15.75">
      <c r="D4" s="58" t="s">
        <v>404</v>
      </c>
      <c r="F4" s="59"/>
    </row>
    <row r="5" spans="4:6" ht="15.75">
      <c r="D5" s="61" t="s">
        <v>405</v>
      </c>
      <c r="F5" s="59"/>
    </row>
    <row r="6" spans="4:6" ht="17.25" customHeight="1">
      <c r="D6" s="62" t="s">
        <v>172</v>
      </c>
      <c r="F6" s="59"/>
    </row>
    <row r="7" spans="4:6" ht="15.75">
      <c r="D7" s="63" t="s">
        <v>848</v>
      </c>
      <c r="E7" s="64"/>
      <c r="F7" s="59"/>
    </row>
    <row r="8" spans="5:6" ht="15.75">
      <c r="E8" s="65"/>
      <c r="F8" s="64"/>
    </row>
    <row r="9" spans="1:7" ht="15.75">
      <c r="A9" s="283" t="s">
        <v>173</v>
      </c>
      <c r="B9" s="283"/>
      <c r="C9" s="283"/>
      <c r="D9" s="283"/>
      <c r="E9" s="283"/>
      <c r="F9" s="283"/>
      <c r="G9" s="283"/>
    </row>
    <row r="10" spans="1:7" ht="15.75">
      <c r="A10" s="283"/>
      <c r="B10" s="283"/>
      <c r="C10" s="283"/>
      <c r="D10" s="283"/>
      <c r="E10" s="283"/>
      <c r="F10" s="283"/>
      <c r="G10" s="283"/>
    </row>
    <row r="11" spans="1:7" ht="16.5" thickBot="1">
      <c r="A11" s="164"/>
      <c r="B11" s="164"/>
      <c r="C11" s="165"/>
      <c r="D11" s="165"/>
      <c r="E11" s="166"/>
      <c r="F11" s="166"/>
      <c r="G11" s="167" t="s">
        <v>256</v>
      </c>
    </row>
    <row r="12" spans="1:7" ht="63">
      <c r="A12" s="168"/>
      <c r="B12" s="169"/>
      <c r="C12" s="170" t="s">
        <v>15</v>
      </c>
      <c r="D12" s="170" t="s">
        <v>16</v>
      </c>
      <c r="E12" s="170" t="s">
        <v>17</v>
      </c>
      <c r="F12" s="170" t="s">
        <v>18</v>
      </c>
      <c r="G12" s="171" t="s">
        <v>174</v>
      </c>
    </row>
    <row r="13" spans="1:7" ht="15.75">
      <c r="A13" s="172" t="s">
        <v>19</v>
      </c>
      <c r="B13" s="53"/>
      <c r="C13" s="54"/>
      <c r="D13" s="54"/>
      <c r="E13" s="54"/>
      <c r="F13" s="54"/>
      <c r="G13" s="173">
        <f>G14+G42+G50+G62+G81+G116+G121+G127+G131</f>
        <v>4723</v>
      </c>
    </row>
    <row r="14" spans="1:7" ht="15.75">
      <c r="A14" s="174" t="s">
        <v>385</v>
      </c>
      <c r="B14" s="55">
        <v>400</v>
      </c>
      <c r="C14" s="54" t="s">
        <v>20</v>
      </c>
      <c r="D14" s="54"/>
      <c r="E14" s="54"/>
      <c r="F14" s="54"/>
      <c r="G14" s="175">
        <f>G15+G19+G33+G29+G25</f>
        <v>2319.3</v>
      </c>
    </row>
    <row r="15" spans="1:7" ht="45" customHeight="1">
      <c r="A15" s="174" t="s">
        <v>21</v>
      </c>
      <c r="B15" s="157">
        <v>400</v>
      </c>
      <c r="C15" s="158" t="s">
        <v>20</v>
      </c>
      <c r="D15" s="158" t="s">
        <v>22</v>
      </c>
      <c r="E15" s="158"/>
      <c r="F15" s="158"/>
      <c r="G15" s="176">
        <f>G16</f>
        <v>528.1</v>
      </c>
    </row>
    <row r="16" spans="1:7" ht="78.75">
      <c r="A16" s="174" t="s">
        <v>23</v>
      </c>
      <c r="B16" s="157">
        <v>400</v>
      </c>
      <c r="C16" s="158" t="s">
        <v>20</v>
      </c>
      <c r="D16" s="158" t="s">
        <v>22</v>
      </c>
      <c r="E16" s="158" t="s">
        <v>25</v>
      </c>
      <c r="F16" s="158"/>
      <c r="G16" s="176">
        <f>G17</f>
        <v>528.1</v>
      </c>
    </row>
    <row r="17" spans="1:7" ht="15.75">
      <c r="A17" s="174" t="s">
        <v>386</v>
      </c>
      <c r="B17" s="157">
        <v>400</v>
      </c>
      <c r="C17" s="158" t="s">
        <v>20</v>
      </c>
      <c r="D17" s="158" t="s">
        <v>22</v>
      </c>
      <c r="E17" s="158" t="s">
        <v>25</v>
      </c>
      <c r="F17" s="158"/>
      <c r="G17" s="176">
        <f>G18</f>
        <v>528.1</v>
      </c>
    </row>
    <row r="18" spans="1:7" ht="46.5" customHeight="1">
      <c r="A18" s="174" t="s">
        <v>852</v>
      </c>
      <c r="B18" s="157">
        <v>400</v>
      </c>
      <c r="C18" s="158" t="s">
        <v>20</v>
      </c>
      <c r="D18" s="158" t="s">
        <v>22</v>
      </c>
      <c r="E18" s="158" t="s">
        <v>25</v>
      </c>
      <c r="F18" s="158" t="s">
        <v>849</v>
      </c>
      <c r="G18" s="176">
        <v>528.1</v>
      </c>
    </row>
    <row r="19" spans="1:7" ht="74.25" customHeight="1">
      <c r="A19" s="174" t="s">
        <v>26</v>
      </c>
      <c r="B19" s="157">
        <v>400</v>
      </c>
      <c r="C19" s="158" t="s">
        <v>20</v>
      </c>
      <c r="D19" s="158" t="s">
        <v>27</v>
      </c>
      <c r="E19" s="158"/>
      <c r="F19" s="158"/>
      <c r="G19" s="176">
        <f>G20</f>
        <v>222.3</v>
      </c>
    </row>
    <row r="20" spans="1:7" ht="74.25" customHeight="1">
      <c r="A20" s="174" t="s">
        <v>23</v>
      </c>
      <c r="B20" s="157">
        <v>400</v>
      </c>
      <c r="C20" s="158" t="s">
        <v>20</v>
      </c>
      <c r="D20" s="158" t="s">
        <v>27</v>
      </c>
      <c r="E20" s="158" t="s">
        <v>24</v>
      </c>
      <c r="F20" s="158"/>
      <c r="G20" s="176">
        <f>G21</f>
        <v>222.3</v>
      </c>
    </row>
    <row r="21" spans="1:7" ht="15.75">
      <c r="A21" s="174" t="s">
        <v>387</v>
      </c>
      <c r="B21" s="157">
        <v>400</v>
      </c>
      <c r="C21" s="158" t="s">
        <v>20</v>
      </c>
      <c r="D21" s="158" t="s">
        <v>27</v>
      </c>
      <c r="E21" s="158" t="s">
        <v>28</v>
      </c>
      <c r="F21" s="158"/>
      <c r="G21" s="176">
        <f>G22</f>
        <v>222.3</v>
      </c>
    </row>
    <row r="22" spans="1:7" ht="47.25">
      <c r="A22" s="174" t="s">
        <v>852</v>
      </c>
      <c r="B22" s="157">
        <v>400</v>
      </c>
      <c r="C22" s="158" t="s">
        <v>20</v>
      </c>
      <c r="D22" s="158" t="s">
        <v>27</v>
      </c>
      <c r="E22" s="158" t="s">
        <v>28</v>
      </c>
      <c r="F22" s="158" t="s">
        <v>849</v>
      </c>
      <c r="G22" s="176">
        <v>222.3</v>
      </c>
    </row>
    <row r="23" spans="1:7" ht="31.5" hidden="1">
      <c r="A23" s="174" t="s">
        <v>31</v>
      </c>
      <c r="B23" s="157">
        <v>400</v>
      </c>
      <c r="C23" s="158" t="s">
        <v>20</v>
      </c>
      <c r="D23" s="158" t="s">
        <v>30</v>
      </c>
      <c r="E23" s="158" t="s">
        <v>32</v>
      </c>
      <c r="F23" s="158"/>
      <c r="G23" s="176"/>
    </row>
    <row r="24" spans="1:7" ht="15.75" hidden="1">
      <c r="A24" s="174" t="s">
        <v>420</v>
      </c>
      <c r="B24" s="157">
        <v>400</v>
      </c>
      <c r="C24" s="158" t="s">
        <v>20</v>
      </c>
      <c r="D24" s="158" t="s">
        <v>30</v>
      </c>
      <c r="E24" s="158" t="s">
        <v>32</v>
      </c>
      <c r="F24" s="158" t="s">
        <v>29</v>
      </c>
      <c r="G24" s="176"/>
    </row>
    <row r="25" spans="1:7" ht="15.75">
      <c r="A25" s="174" t="s">
        <v>10</v>
      </c>
      <c r="B25" s="157">
        <v>400</v>
      </c>
      <c r="C25" s="158" t="s">
        <v>20</v>
      </c>
      <c r="D25" s="158" t="s">
        <v>30</v>
      </c>
      <c r="E25" s="158" t="s">
        <v>28</v>
      </c>
      <c r="F25" s="158"/>
      <c r="G25" s="176">
        <f>G26</f>
        <v>266.5</v>
      </c>
    </row>
    <row r="26" spans="1:7" ht="26.25" customHeight="1">
      <c r="A26" s="174" t="s">
        <v>852</v>
      </c>
      <c r="B26" s="157">
        <v>400</v>
      </c>
      <c r="C26" s="158" t="s">
        <v>20</v>
      </c>
      <c r="D26" s="158" t="s">
        <v>30</v>
      </c>
      <c r="E26" s="158" t="s">
        <v>28</v>
      </c>
      <c r="F26" s="158" t="s">
        <v>849</v>
      </c>
      <c r="G26" s="176">
        <v>266.5</v>
      </c>
    </row>
    <row r="27" spans="1:7" ht="26.25" customHeight="1">
      <c r="A27" s="18" t="s">
        <v>187</v>
      </c>
      <c r="B27" s="157">
        <v>400</v>
      </c>
      <c r="C27" s="158" t="s">
        <v>20</v>
      </c>
      <c r="D27" s="158" t="s">
        <v>249</v>
      </c>
      <c r="E27" s="158" t="s">
        <v>461</v>
      </c>
      <c r="F27" s="158"/>
      <c r="G27" s="176"/>
    </row>
    <row r="28" spans="1:7" ht="26.25" customHeight="1">
      <c r="A28" s="174" t="s">
        <v>851</v>
      </c>
      <c r="B28" s="157"/>
      <c r="C28" s="158" t="s">
        <v>20</v>
      </c>
      <c r="D28" s="158" t="s">
        <v>249</v>
      </c>
      <c r="E28" s="158" t="s">
        <v>461</v>
      </c>
      <c r="F28" s="158" t="s">
        <v>850</v>
      </c>
      <c r="G28" s="176"/>
    </row>
    <row r="29" spans="1:7" ht="15.75">
      <c r="A29" s="174" t="s">
        <v>390</v>
      </c>
      <c r="B29" s="157">
        <v>400</v>
      </c>
      <c r="C29" s="158" t="s">
        <v>20</v>
      </c>
      <c r="D29" s="158" t="s">
        <v>78</v>
      </c>
      <c r="E29" s="158" t="s">
        <v>33</v>
      </c>
      <c r="F29" s="158"/>
      <c r="G29" s="176">
        <f>G30</f>
        <v>22.1</v>
      </c>
    </row>
    <row r="30" spans="1:7" ht="15.75">
      <c r="A30" s="174" t="s">
        <v>390</v>
      </c>
      <c r="B30" s="157">
        <v>400</v>
      </c>
      <c r="C30" s="158" t="s">
        <v>20</v>
      </c>
      <c r="D30" s="158" t="s">
        <v>78</v>
      </c>
      <c r="E30" s="158" t="s">
        <v>34</v>
      </c>
      <c r="F30" s="158"/>
      <c r="G30" s="176">
        <f>G31</f>
        <v>22.1</v>
      </c>
    </row>
    <row r="31" spans="1:7" ht="31.5">
      <c r="A31" s="174" t="s">
        <v>35</v>
      </c>
      <c r="B31" s="157">
        <v>400</v>
      </c>
      <c r="C31" s="158" t="s">
        <v>20</v>
      </c>
      <c r="D31" s="158" t="s">
        <v>78</v>
      </c>
      <c r="E31" s="158" t="s">
        <v>36</v>
      </c>
      <c r="F31" s="158"/>
      <c r="G31" s="176">
        <f>G32</f>
        <v>22.1</v>
      </c>
    </row>
    <row r="32" spans="1:7" ht="47.25">
      <c r="A32" s="174" t="s">
        <v>851</v>
      </c>
      <c r="B32" s="157">
        <v>400</v>
      </c>
      <c r="C32" s="158" t="s">
        <v>20</v>
      </c>
      <c r="D32" s="158" t="s">
        <v>78</v>
      </c>
      <c r="E32" s="158" t="s">
        <v>36</v>
      </c>
      <c r="F32" s="158" t="s">
        <v>850</v>
      </c>
      <c r="G32" s="176">
        <v>22.1</v>
      </c>
    </row>
    <row r="33" spans="1:7" ht="15.75">
      <c r="A33" s="174" t="s">
        <v>37</v>
      </c>
      <c r="B33" s="157">
        <v>400</v>
      </c>
      <c r="C33" s="158" t="s">
        <v>20</v>
      </c>
      <c r="D33" s="158" t="s">
        <v>79</v>
      </c>
      <c r="E33" s="158"/>
      <c r="F33" s="158"/>
      <c r="G33" s="176">
        <f>G34+G40</f>
        <v>1280.3</v>
      </c>
    </row>
    <row r="34" spans="1:7" ht="74.25" customHeight="1">
      <c r="A34" s="174" t="s">
        <v>23</v>
      </c>
      <c r="B34" s="157">
        <v>400</v>
      </c>
      <c r="C34" s="158" t="s">
        <v>20</v>
      </c>
      <c r="D34" s="158" t="s">
        <v>79</v>
      </c>
      <c r="E34" s="158" t="s">
        <v>24</v>
      </c>
      <c r="F34" s="158"/>
      <c r="G34" s="176">
        <f>G35</f>
        <v>917.3</v>
      </c>
    </row>
    <row r="35" spans="1:7" ht="15.75">
      <c r="A35" s="174" t="s">
        <v>387</v>
      </c>
      <c r="B35" s="157">
        <v>400</v>
      </c>
      <c r="C35" s="158" t="s">
        <v>20</v>
      </c>
      <c r="D35" s="158" t="s">
        <v>79</v>
      </c>
      <c r="E35" s="158" t="s">
        <v>28</v>
      </c>
      <c r="F35" s="158"/>
      <c r="G35" s="176">
        <f>G36+G39</f>
        <v>917.3</v>
      </c>
    </row>
    <row r="36" spans="1:7" ht="47.25">
      <c r="A36" s="174" t="s">
        <v>852</v>
      </c>
      <c r="B36" s="157">
        <v>400</v>
      </c>
      <c r="C36" s="158" t="s">
        <v>20</v>
      </c>
      <c r="D36" s="158" t="s">
        <v>79</v>
      </c>
      <c r="E36" s="158" t="s">
        <v>28</v>
      </c>
      <c r="F36" s="158" t="s">
        <v>849</v>
      </c>
      <c r="G36" s="176">
        <f>'бюджетная роспись'!G27+'бюджетная роспись'!G28</f>
        <v>824.3</v>
      </c>
    </row>
    <row r="37" spans="1:7" ht="75" customHeight="1" hidden="1">
      <c r="A37" s="174" t="s">
        <v>38</v>
      </c>
      <c r="B37" s="157">
        <v>400</v>
      </c>
      <c r="C37" s="158" t="s">
        <v>20</v>
      </c>
      <c r="D37" s="158" t="s">
        <v>79</v>
      </c>
      <c r="E37" s="158" t="s">
        <v>39</v>
      </c>
      <c r="F37" s="158"/>
      <c r="G37" s="176">
        <f>G38</f>
        <v>0</v>
      </c>
    </row>
    <row r="38" spans="1:7" ht="15.75" hidden="1">
      <c r="A38" s="174" t="s">
        <v>420</v>
      </c>
      <c r="B38" s="157">
        <v>400</v>
      </c>
      <c r="C38" s="158" t="s">
        <v>20</v>
      </c>
      <c r="D38" s="158" t="s">
        <v>79</v>
      </c>
      <c r="E38" s="158" t="s">
        <v>39</v>
      </c>
      <c r="F38" s="158" t="s">
        <v>29</v>
      </c>
      <c r="G38" s="176">
        <v>0</v>
      </c>
    </row>
    <row r="39" spans="1:7" ht="47.25">
      <c r="A39" s="174" t="s">
        <v>851</v>
      </c>
      <c r="B39" s="157">
        <v>400</v>
      </c>
      <c r="C39" s="158" t="s">
        <v>20</v>
      </c>
      <c r="D39" s="158" t="s">
        <v>79</v>
      </c>
      <c r="E39" s="158" t="s">
        <v>28</v>
      </c>
      <c r="F39" s="158" t="s">
        <v>850</v>
      </c>
      <c r="G39" s="176">
        <f>'бюджетная роспись'!G29+'бюджетная роспись'!G30+'бюджетная роспись'!G31+'бюджетная роспись'!G32+'бюджетная роспись'!G33+'бюджетная роспись'!G34+'бюджетная роспись'!G35+'бюджетная роспись'!G36</f>
        <v>93</v>
      </c>
    </row>
    <row r="40" spans="1:7" ht="64.5">
      <c r="A40" s="236" t="s">
        <v>197</v>
      </c>
      <c r="B40" s="157">
        <v>400</v>
      </c>
      <c r="C40" s="158" t="s">
        <v>20</v>
      </c>
      <c r="D40" s="158" t="s">
        <v>79</v>
      </c>
      <c r="E40" s="239">
        <v>7953401</v>
      </c>
      <c r="F40" s="158"/>
      <c r="G40" s="176">
        <f>G41</f>
        <v>363</v>
      </c>
    </row>
    <row r="41" spans="1:7" ht="47.25">
      <c r="A41" s="174" t="s">
        <v>347</v>
      </c>
      <c r="B41" s="157">
        <v>400</v>
      </c>
      <c r="C41" s="158" t="s">
        <v>20</v>
      </c>
      <c r="D41" s="158" t="s">
        <v>79</v>
      </c>
      <c r="E41" s="239">
        <v>7953401</v>
      </c>
      <c r="F41" s="158" t="s">
        <v>346</v>
      </c>
      <c r="G41" s="176">
        <f>'бюджетная роспись'!G37</f>
        <v>363</v>
      </c>
    </row>
    <row r="42" spans="2:7" ht="15.75">
      <c r="B42" s="157">
        <v>400</v>
      </c>
      <c r="C42" s="158" t="s">
        <v>80</v>
      </c>
      <c r="D42" s="158"/>
      <c r="E42" s="158"/>
      <c r="F42" s="158"/>
      <c r="G42" s="181">
        <f>G44+G47</f>
        <v>162.74999999999997</v>
      </c>
    </row>
    <row r="43" spans="1:7" ht="34.5" customHeight="1">
      <c r="A43" s="174" t="s">
        <v>81</v>
      </c>
      <c r="B43" s="157">
        <v>400</v>
      </c>
      <c r="C43" s="158" t="s">
        <v>80</v>
      </c>
      <c r="D43" s="158" t="s">
        <v>82</v>
      </c>
      <c r="E43" s="158"/>
      <c r="F43" s="158"/>
      <c r="G43" s="181">
        <f>G44</f>
        <v>162.74999999999997</v>
      </c>
    </row>
    <row r="44" spans="1:7" ht="31.5">
      <c r="A44" s="174" t="s">
        <v>72</v>
      </c>
      <c r="B44" s="157">
        <v>400</v>
      </c>
      <c r="C44" s="158" t="s">
        <v>80</v>
      </c>
      <c r="D44" s="158" t="s">
        <v>82</v>
      </c>
      <c r="E44" s="158" t="s">
        <v>73</v>
      </c>
      <c r="F44" s="158"/>
      <c r="G44" s="181">
        <f>G45</f>
        <v>162.74999999999997</v>
      </c>
    </row>
    <row r="45" spans="1:7" ht="47.25">
      <c r="A45" s="174" t="s">
        <v>76</v>
      </c>
      <c r="B45" s="157">
        <v>400</v>
      </c>
      <c r="C45" s="158" t="s">
        <v>80</v>
      </c>
      <c r="D45" s="158" t="s">
        <v>82</v>
      </c>
      <c r="E45" s="158" t="s">
        <v>77</v>
      </c>
      <c r="F45" s="158"/>
      <c r="G45" s="181">
        <f>G46+G49</f>
        <v>162.74999999999997</v>
      </c>
    </row>
    <row r="46" spans="1:7" ht="47.25">
      <c r="A46" s="174" t="s">
        <v>852</v>
      </c>
      <c r="B46" s="157">
        <v>400</v>
      </c>
      <c r="C46" s="158" t="s">
        <v>80</v>
      </c>
      <c r="D46" s="158" t="s">
        <v>82</v>
      </c>
      <c r="E46" s="158" t="s">
        <v>77</v>
      </c>
      <c r="F46" s="158" t="s">
        <v>849</v>
      </c>
      <c r="G46" s="181">
        <f>'бюджетная роспись'!G44</f>
        <v>139.39999999999998</v>
      </c>
    </row>
    <row r="47" spans="1:7" ht="15.75" hidden="1">
      <c r="A47" s="174"/>
      <c r="B47" s="157">
        <v>400</v>
      </c>
      <c r="C47" s="158"/>
      <c r="D47" s="158"/>
      <c r="E47" s="158"/>
      <c r="F47" s="158"/>
      <c r="G47" s="176"/>
    </row>
    <row r="48" spans="1:7" ht="15.75" hidden="1">
      <c r="A48" s="174"/>
      <c r="B48" s="157">
        <v>400</v>
      </c>
      <c r="C48" s="158"/>
      <c r="D48" s="158"/>
      <c r="E48" s="158"/>
      <c r="F48" s="158"/>
      <c r="G48" s="176"/>
    </row>
    <row r="49" spans="1:7" ht="47.25">
      <c r="A49" s="174" t="s">
        <v>851</v>
      </c>
      <c r="B49" s="157">
        <v>400</v>
      </c>
      <c r="C49" s="158" t="s">
        <v>80</v>
      </c>
      <c r="D49" s="158" t="s">
        <v>82</v>
      </c>
      <c r="E49" s="158" t="s">
        <v>77</v>
      </c>
      <c r="F49" s="158" t="s">
        <v>850</v>
      </c>
      <c r="G49" s="176">
        <f>'бюджетная роспись'!G47+'бюджетная роспись'!G48+'бюджетная роспись'!G49+'бюджетная роспись'!G50+'бюджетная роспись'!G51+'бюджетная роспись'!G52+'бюджетная роспись'!G53</f>
        <v>23.35</v>
      </c>
    </row>
    <row r="50" spans="1:7" ht="31.5">
      <c r="A50" s="178" t="s">
        <v>425</v>
      </c>
      <c r="B50" s="157">
        <v>400</v>
      </c>
      <c r="C50" s="158" t="s">
        <v>40</v>
      </c>
      <c r="D50" s="158"/>
      <c r="E50" s="158"/>
      <c r="F50" s="158"/>
      <c r="G50" s="176">
        <f>G51+G56+G59</f>
        <v>89.5</v>
      </c>
    </row>
    <row r="51" spans="1:7" ht="61.5" customHeight="1">
      <c r="A51" s="179" t="s">
        <v>41</v>
      </c>
      <c r="B51" s="157">
        <v>400</v>
      </c>
      <c r="C51" s="158" t="s">
        <v>40</v>
      </c>
      <c r="D51" s="158" t="s">
        <v>42</v>
      </c>
      <c r="E51" s="158"/>
      <c r="F51" s="158"/>
      <c r="G51" s="176">
        <f>G52+G54</f>
        <v>39.5</v>
      </c>
    </row>
    <row r="52" spans="1:7" ht="60.75" customHeight="1">
      <c r="A52" s="179" t="s">
        <v>91</v>
      </c>
      <c r="B52" s="157">
        <v>400</v>
      </c>
      <c r="C52" s="158" t="s">
        <v>40</v>
      </c>
      <c r="D52" s="158" t="s">
        <v>42</v>
      </c>
      <c r="E52" s="158" t="s">
        <v>90</v>
      </c>
      <c r="F52" s="158"/>
      <c r="G52" s="176">
        <f>G53</f>
        <v>29.5</v>
      </c>
    </row>
    <row r="53" spans="1:7" ht="46.5" customHeight="1">
      <c r="A53" s="174" t="s">
        <v>851</v>
      </c>
      <c r="B53" s="157">
        <v>400</v>
      </c>
      <c r="C53" s="158" t="s">
        <v>40</v>
      </c>
      <c r="D53" s="158" t="s">
        <v>42</v>
      </c>
      <c r="E53" s="158" t="s">
        <v>90</v>
      </c>
      <c r="F53" s="158" t="s">
        <v>850</v>
      </c>
      <c r="G53" s="176">
        <f>'бюджетная роспись'!G61</f>
        <v>29.5</v>
      </c>
    </row>
    <row r="54" spans="1:7" ht="61.5" customHeight="1">
      <c r="A54" s="116" t="s">
        <v>809</v>
      </c>
      <c r="B54" s="157">
        <v>400</v>
      </c>
      <c r="C54" s="158" t="s">
        <v>40</v>
      </c>
      <c r="D54" s="158" t="s">
        <v>42</v>
      </c>
      <c r="E54" s="158" t="s">
        <v>394</v>
      </c>
      <c r="F54" s="158"/>
      <c r="G54" s="176">
        <f>G55</f>
        <v>10</v>
      </c>
    </row>
    <row r="55" spans="1:7" ht="46.5" customHeight="1">
      <c r="A55" s="174" t="s">
        <v>851</v>
      </c>
      <c r="B55" s="157">
        <v>400</v>
      </c>
      <c r="C55" s="158" t="s">
        <v>40</v>
      </c>
      <c r="D55" s="158" t="s">
        <v>42</v>
      </c>
      <c r="E55" s="158" t="s">
        <v>394</v>
      </c>
      <c r="F55" s="158" t="s">
        <v>850</v>
      </c>
      <c r="G55" s="176">
        <f>'бюджетная роспись'!G67</f>
        <v>10</v>
      </c>
    </row>
    <row r="56" spans="1:7" ht="21" customHeight="1">
      <c r="A56" s="179" t="s">
        <v>391</v>
      </c>
      <c r="B56" s="157">
        <v>400</v>
      </c>
      <c r="C56" s="158" t="s">
        <v>40</v>
      </c>
      <c r="D56" s="158" t="s">
        <v>92</v>
      </c>
      <c r="E56" s="158"/>
      <c r="F56" s="158"/>
      <c r="G56" s="176">
        <f>G57</f>
        <v>45</v>
      </c>
    </row>
    <row r="57" spans="1:7" ht="18" customHeight="1">
      <c r="A57" s="179" t="s">
        <v>106</v>
      </c>
      <c r="B57" s="157">
        <v>400</v>
      </c>
      <c r="C57" s="158" t="s">
        <v>40</v>
      </c>
      <c r="D57" s="158" t="s">
        <v>92</v>
      </c>
      <c r="E57" s="158" t="s">
        <v>93</v>
      </c>
      <c r="F57" s="158"/>
      <c r="G57" s="176">
        <f>G58</f>
        <v>45</v>
      </c>
    </row>
    <row r="58" spans="1:7" ht="44.25" customHeight="1">
      <c r="A58" s="174" t="s">
        <v>851</v>
      </c>
      <c r="B58" s="157">
        <v>400</v>
      </c>
      <c r="C58" s="158" t="s">
        <v>40</v>
      </c>
      <c r="D58" s="158" t="s">
        <v>92</v>
      </c>
      <c r="E58" s="158" t="s">
        <v>93</v>
      </c>
      <c r="F58" s="158" t="s">
        <v>850</v>
      </c>
      <c r="G58" s="176">
        <f>'бюджетная роспись'!G69</f>
        <v>45</v>
      </c>
    </row>
    <row r="59" spans="1:7" ht="46.5" customHeight="1">
      <c r="A59" s="174" t="s">
        <v>43</v>
      </c>
      <c r="B59" s="157">
        <v>400</v>
      </c>
      <c r="C59" s="158" t="s">
        <v>40</v>
      </c>
      <c r="D59" s="158" t="s">
        <v>44</v>
      </c>
      <c r="E59" s="158"/>
      <c r="F59" s="158"/>
      <c r="G59" s="176">
        <f>G60</f>
        <v>5</v>
      </c>
    </row>
    <row r="60" spans="1:7" ht="80.25" customHeight="1">
      <c r="A60" s="179" t="s">
        <v>392</v>
      </c>
      <c r="B60" s="157">
        <v>400</v>
      </c>
      <c r="C60" s="158" t="s">
        <v>40</v>
      </c>
      <c r="D60" s="158" t="s">
        <v>44</v>
      </c>
      <c r="E60" s="158" t="s">
        <v>105</v>
      </c>
      <c r="F60" s="158"/>
      <c r="G60" s="176">
        <f>G61</f>
        <v>5</v>
      </c>
    </row>
    <row r="61" spans="1:7" ht="44.25" customHeight="1">
      <c r="A61" s="174" t="s">
        <v>851</v>
      </c>
      <c r="B61" s="157">
        <v>400</v>
      </c>
      <c r="C61" s="158" t="s">
        <v>40</v>
      </c>
      <c r="D61" s="158" t="s">
        <v>44</v>
      </c>
      <c r="E61" s="158" t="s">
        <v>105</v>
      </c>
      <c r="F61" s="158" t="s">
        <v>850</v>
      </c>
      <c r="G61" s="176">
        <f>'бюджетная роспись'!G74</f>
        <v>5</v>
      </c>
    </row>
    <row r="62" spans="1:7" ht="29.25" customHeight="1">
      <c r="A62" s="179" t="s">
        <v>388</v>
      </c>
      <c r="B62" s="157">
        <v>400</v>
      </c>
      <c r="C62" s="158" t="s">
        <v>45</v>
      </c>
      <c r="D62" s="158"/>
      <c r="E62" s="158" t="s">
        <v>33</v>
      </c>
      <c r="F62" s="158"/>
      <c r="G62" s="176">
        <f>G63+G66+G80+G71</f>
        <v>61.25</v>
      </c>
    </row>
    <row r="63" spans="1:7" ht="28.5" customHeight="1">
      <c r="A63" s="179" t="s">
        <v>46</v>
      </c>
      <c r="B63" s="157">
        <v>400</v>
      </c>
      <c r="C63" s="158" t="s">
        <v>45</v>
      </c>
      <c r="D63" s="158" t="str">
        <f>" 0401"</f>
        <v> 0401</v>
      </c>
      <c r="E63" s="158" t="s">
        <v>33</v>
      </c>
      <c r="F63" s="158"/>
      <c r="G63" s="176">
        <f>G64</f>
        <v>30</v>
      </c>
    </row>
    <row r="64" spans="1:7" ht="62.25" customHeight="1">
      <c r="A64" s="174" t="s">
        <v>83</v>
      </c>
      <c r="B64" s="157">
        <v>400</v>
      </c>
      <c r="C64" s="158" t="s">
        <v>45</v>
      </c>
      <c r="D64" s="158" t="s">
        <v>47</v>
      </c>
      <c r="E64" s="158" t="s">
        <v>84</v>
      </c>
      <c r="F64" s="158"/>
      <c r="G64" s="176">
        <f>G65</f>
        <v>30</v>
      </c>
    </row>
    <row r="65" spans="1:7" ht="29.25" customHeight="1">
      <c r="A65" s="174" t="s">
        <v>851</v>
      </c>
      <c r="B65" s="157">
        <v>400</v>
      </c>
      <c r="C65" s="158" t="s">
        <v>45</v>
      </c>
      <c r="D65" s="158" t="s">
        <v>47</v>
      </c>
      <c r="E65" s="158" t="s">
        <v>84</v>
      </c>
      <c r="F65" s="158" t="s">
        <v>850</v>
      </c>
      <c r="G65" s="176">
        <v>30</v>
      </c>
    </row>
    <row r="66" spans="1:7" ht="30" customHeight="1">
      <c r="A66" s="115" t="s">
        <v>152</v>
      </c>
      <c r="B66" s="157">
        <v>400</v>
      </c>
      <c r="C66" s="158" t="s">
        <v>45</v>
      </c>
      <c r="D66" s="158" t="s">
        <v>48</v>
      </c>
      <c r="E66" s="158"/>
      <c r="F66" s="158"/>
      <c r="G66" s="176">
        <f>G67+G69</f>
        <v>31.25</v>
      </c>
    </row>
    <row r="67" spans="1:7" ht="28.5" customHeight="1">
      <c r="A67" s="115" t="s">
        <v>152</v>
      </c>
      <c r="B67" s="157">
        <v>400</v>
      </c>
      <c r="C67" s="158" t="s">
        <v>45</v>
      </c>
      <c r="D67" s="158" t="s">
        <v>48</v>
      </c>
      <c r="E67" s="158" t="s">
        <v>337</v>
      </c>
      <c r="F67" s="158"/>
      <c r="G67" s="176">
        <f>G68</f>
        <v>0</v>
      </c>
    </row>
    <row r="68" spans="1:7" ht="42" customHeight="1">
      <c r="A68" s="174" t="s">
        <v>851</v>
      </c>
      <c r="B68" s="157">
        <v>400</v>
      </c>
      <c r="C68" s="158" t="s">
        <v>45</v>
      </c>
      <c r="D68" s="158" t="s">
        <v>48</v>
      </c>
      <c r="E68" s="158" t="s">
        <v>337</v>
      </c>
      <c r="F68" s="158" t="s">
        <v>850</v>
      </c>
      <c r="G68" s="176"/>
    </row>
    <row r="69" spans="1:7" ht="31.5">
      <c r="A69" s="116" t="s">
        <v>556</v>
      </c>
      <c r="B69" s="157">
        <v>400</v>
      </c>
      <c r="C69" s="158" t="s">
        <v>45</v>
      </c>
      <c r="D69" s="158" t="s">
        <v>48</v>
      </c>
      <c r="E69" s="158" t="s">
        <v>557</v>
      </c>
      <c r="F69" s="158"/>
      <c r="G69" s="181">
        <f>G70</f>
        <v>31.25</v>
      </c>
    </row>
    <row r="70" spans="1:7" ht="47.25">
      <c r="A70" s="174" t="s">
        <v>851</v>
      </c>
      <c r="B70" s="157">
        <v>400</v>
      </c>
      <c r="C70" s="158" t="s">
        <v>45</v>
      </c>
      <c r="D70" s="158" t="s">
        <v>48</v>
      </c>
      <c r="E70" s="158" t="s">
        <v>557</v>
      </c>
      <c r="F70" s="158" t="s">
        <v>850</v>
      </c>
      <c r="G70" s="181">
        <f>'бюджетная роспись'!G89</f>
        <v>31.25</v>
      </c>
    </row>
    <row r="71" spans="1:7" ht="15.75">
      <c r="A71" s="116" t="s">
        <v>520</v>
      </c>
      <c r="B71" s="156">
        <v>400</v>
      </c>
      <c r="C71" s="162" t="s">
        <v>45</v>
      </c>
      <c r="D71" s="162" t="s">
        <v>131</v>
      </c>
      <c r="E71" s="158"/>
      <c r="F71" s="158"/>
      <c r="G71" s="181">
        <f>G72+G76</f>
        <v>0</v>
      </c>
    </row>
    <row r="72" spans="1:7" ht="47.25" customHeight="1">
      <c r="A72" s="116" t="s">
        <v>129</v>
      </c>
      <c r="B72" s="156">
        <v>400</v>
      </c>
      <c r="C72" s="162" t="s">
        <v>45</v>
      </c>
      <c r="D72" s="162" t="s">
        <v>131</v>
      </c>
      <c r="E72" s="158" t="s">
        <v>132</v>
      </c>
      <c r="F72" s="158"/>
      <c r="G72" s="181">
        <f>G73</f>
        <v>0</v>
      </c>
    </row>
    <row r="73" spans="1:7" ht="47.25">
      <c r="A73" s="174" t="s">
        <v>851</v>
      </c>
      <c r="B73" s="156">
        <v>400</v>
      </c>
      <c r="C73" s="162" t="s">
        <v>45</v>
      </c>
      <c r="D73" s="162" t="s">
        <v>131</v>
      </c>
      <c r="E73" s="158" t="s">
        <v>132</v>
      </c>
      <c r="F73" s="158" t="s">
        <v>850</v>
      </c>
      <c r="G73" s="181"/>
    </row>
    <row r="74" spans="1:7" ht="39">
      <c r="A74" s="236" t="s">
        <v>205</v>
      </c>
      <c r="B74" s="156">
        <v>400</v>
      </c>
      <c r="C74" s="162" t="s">
        <v>45</v>
      </c>
      <c r="D74" s="162" t="s">
        <v>131</v>
      </c>
      <c r="E74" s="158" t="s">
        <v>164</v>
      </c>
      <c r="F74" s="158"/>
      <c r="G74" s="181"/>
    </row>
    <row r="75" spans="1:7" ht="47.25">
      <c r="A75" s="174" t="s">
        <v>851</v>
      </c>
      <c r="B75" s="156">
        <v>400</v>
      </c>
      <c r="C75" s="162" t="s">
        <v>45</v>
      </c>
      <c r="D75" s="162" t="s">
        <v>131</v>
      </c>
      <c r="E75" s="158" t="s">
        <v>164</v>
      </c>
      <c r="F75" s="158" t="s">
        <v>850</v>
      </c>
      <c r="G75" s="181"/>
    </row>
    <row r="76" spans="1:7" ht="47.25">
      <c r="A76" s="116" t="s">
        <v>130</v>
      </c>
      <c r="B76" s="156">
        <v>400</v>
      </c>
      <c r="C76" s="162" t="s">
        <v>45</v>
      </c>
      <c r="D76" s="162" t="s">
        <v>131</v>
      </c>
      <c r="E76" s="158" t="s">
        <v>133</v>
      </c>
      <c r="F76" s="158"/>
      <c r="G76" s="181">
        <f>G77</f>
        <v>0</v>
      </c>
    </row>
    <row r="77" spans="1:7" ht="47.25">
      <c r="A77" s="174" t="s">
        <v>851</v>
      </c>
      <c r="B77" s="156">
        <v>400</v>
      </c>
      <c r="C77" s="162" t="s">
        <v>45</v>
      </c>
      <c r="D77" s="162" t="s">
        <v>131</v>
      </c>
      <c r="E77" s="158" t="s">
        <v>133</v>
      </c>
      <c r="F77" s="158" t="s">
        <v>850</v>
      </c>
      <c r="G77" s="181"/>
    </row>
    <row r="78" spans="1:7" ht="15.75">
      <c r="A78" s="182" t="s">
        <v>49</v>
      </c>
      <c r="B78" s="157">
        <v>400</v>
      </c>
      <c r="C78" s="158" t="s">
        <v>45</v>
      </c>
      <c r="D78" s="158" t="s">
        <v>50</v>
      </c>
      <c r="E78" s="159"/>
      <c r="F78" s="159"/>
      <c r="G78" s="176">
        <f>G79</f>
        <v>0</v>
      </c>
    </row>
    <row r="79" spans="1:7" s="155" customFormat="1" ht="31.5">
      <c r="A79" s="179" t="s">
        <v>421</v>
      </c>
      <c r="B79" s="157">
        <v>400</v>
      </c>
      <c r="C79" s="158" t="s">
        <v>45</v>
      </c>
      <c r="D79" s="158" t="s">
        <v>50</v>
      </c>
      <c r="E79" s="160" t="s">
        <v>51</v>
      </c>
      <c r="F79" s="183"/>
      <c r="G79" s="176">
        <f>G80</f>
        <v>0</v>
      </c>
    </row>
    <row r="80" spans="1:7" ht="47.25">
      <c r="A80" s="174" t="s">
        <v>851</v>
      </c>
      <c r="B80" s="157">
        <v>400</v>
      </c>
      <c r="C80" s="158" t="s">
        <v>45</v>
      </c>
      <c r="D80" s="158" t="s">
        <v>50</v>
      </c>
      <c r="E80" s="158" t="s">
        <v>51</v>
      </c>
      <c r="F80" s="158" t="s">
        <v>850</v>
      </c>
      <c r="G80" s="176">
        <f>'бюджетная роспись'!G104</f>
        <v>0</v>
      </c>
    </row>
    <row r="81" spans="1:7" ht="15.75">
      <c r="A81" s="179" t="s">
        <v>389</v>
      </c>
      <c r="B81" s="157">
        <v>400</v>
      </c>
      <c r="C81" s="158" t="s">
        <v>52</v>
      </c>
      <c r="D81" s="158"/>
      <c r="E81" s="158"/>
      <c r="F81" s="158"/>
      <c r="G81" s="181">
        <f>G85+G90+G82</f>
        <v>1370.6000000000001</v>
      </c>
    </row>
    <row r="82" spans="1:7" ht="15.75">
      <c r="A82" s="179" t="s">
        <v>415</v>
      </c>
      <c r="B82" s="157">
        <v>400</v>
      </c>
      <c r="C82" s="158" t="s">
        <v>52</v>
      </c>
      <c r="D82" s="158" t="s">
        <v>85</v>
      </c>
      <c r="E82" s="158"/>
      <c r="F82" s="158"/>
      <c r="G82" s="181">
        <f>G83+G84</f>
        <v>0</v>
      </c>
    </row>
    <row r="83" spans="1:7" ht="44.25" customHeight="1">
      <c r="A83" s="116" t="s">
        <v>414</v>
      </c>
      <c r="B83" s="157">
        <v>400</v>
      </c>
      <c r="C83" s="158" t="s">
        <v>52</v>
      </c>
      <c r="D83" s="158" t="s">
        <v>85</v>
      </c>
      <c r="E83" s="158" t="s">
        <v>126</v>
      </c>
      <c r="F83" s="158" t="s">
        <v>850</v>
      </c>
      <c r="G83" s="177"/>
    </row>
    <row r="84" spans="1:7" ht="43.5" customHeight="1">
      <c r="A84" s="116" t="s">
        <v>414</v>
      </c>
      <c r="B84" s="157">
        <v>400</v>
      </c>
      <c r="C84" s="158" t="s">
        <v>52</v>
      </c>
      <c r="D84" s="158" t="s">
        <v>85</v>
      </c>
      <c r="E84" s="158" t="s">
        <v>550</v>
      </c>
      <c r="F84" s="158" t="s">
        <v>850</v>
      </c>
      <c r="G84" s="181"/>
    </row>
    <row r="85" spans="1:7" ht="15.75">
      <c r="A85" s="179" t="s">
        <v>95</v>
      </c>
      <c r="B85" s="157">
        <v>400</v>
      </c>
      <c r="C85" s="158" t="s">
        <v>52</v>
      </c>
      <c r="D85" s="158" t="s">
        <v>94</v>
      </c>
      <c r="E85" s="158"/>
      <c r="F85" s="158"/>
      <c r="G85" s="181">
        <f>G86</f>
        <v>311.7</v>
      </c>
    </row>
    <row r="86" spans="1:7" ht="31.5">
      <c r="A86" s="179" t="s">
        <v>398</v>
      </c>
      <c r="B86" s="157">
        <v>400</v>
      </c>
      <c r="C86" s="158" t="s">
        <v>52</v>
      </c>
      <c r="D86" s="158" t="s">
        <v>94</v>
      </c>
      <c r="E86" s="158" t="s">
        <v>96</v>
      </c>
      <c r="F86" s="158"/>
      <c r="G86" s="181">
        <f>G87+G89+G91</f>
        <v>311.7</v>
      </c>
    </row>
    <row r="87" spans="1:7" ht="47.25" hidden="1">
      <c r="A87" s="174" t="s">
        <v>68</v>
      </c>
      <c r="B87" s="157">
        <v>400</v>
      </c>
      <c r="C87" s="158" t="s">
        <v>86</v>
      </c>
      <c r="D87" s="158" t="s">
        <v>85</v>
      </c>
      <c r="E87" s="158" t="s">
        <v>69</v>
      </c>
      <c r="F87" s="158"/>
      <c r="G87" s="181">
        <f>G88</f>
        <v>0</v>
      </c>
    </row>
    <row r="88" spans="1:7" ht="15.75" hidden="1">
      <c r="A88" s="174" t="s">
        <v>70</v>
      </c>
      <c r="B88" s="157">
        <v>400</v>
      </c>
      <c r="C88" s="158" t="s">
        <v>86</v>
      </c>
      <c r="D88" s="158" t="s">
        <v>85</v>
      </c>
      <c r="E88" s="158" t="s">
        <v>69</v>
      </c>
      <c r="F88" s="158" t="s">
        <v>71</v>
      </c>
      <c r="G88" s="181"/>
    </row>
    <row r="89" spans="1:7" ht="47.25">
      <c r="A89" s="174" t="s">
        <v>851</v>
      </c>
      <c r="B89" s="157">
        <v>400</v>
      </c>
      <c r="C89" s="158" t="s">
        <v>52</v>
      </c>
      <c r="D89" s="158" t="s">
        <v>94</v>
      </c>
      <c r="E89" s="158" t="s">
        <v>96</v>
      </c>
      <c r="F89" s="158" t="s">
        <v>850</v>
      </c>
      <c r="G89" s="181">
        <f>'бюджетная роспись'!G115</f>
        <v>311.7</v>
      </c>
    </row>
    <row r="90" spans="1:7" ht="15.75">
      <c r="A90" s="174" t="s">
        <v>97</v>
      </c>
      <c r="B90" s="157">
        <v>400</v>
      </c>
      <c r="C90" s="158" t="s">
        <v>52</v>
      </c>
      <c r="D90" s="158" t="s">
        <v>53</v>
      </c>
      <c r="E90" s="158"/>
      <c r="F90" s="158"/>
      <c r="G90" s="184">
        <f>G106+G108+G110+G112</f>
        <v>1058.9</v>
      </c>
    </row>
    <row r="91" spans="1:7" ht="15.75" hidden="1">
      <c r="A91" s="174"/>
      <c r="B91" s="157">
        <v>400</v>
      </c>
      <c r="C91" s="158"/>
      <c r="D91" s="158"/>
      <c r="E91" s="158"/>
      <c r="F91" s="158"/>
      <c r="G91" s="176"/>
    </row>
    <row r="92" spans="1:7" ht="15.75" hidden="1">
      <c r="A92" s="174"/>
      <c r="B92" s="157">
        <v>400</v>
      </c>
      <c r="C92" s="158"/>
      <c r="D92" s="158"/>
      <c r="E92" s="158"/>
      <c r="F92" s="158"/>
      <c r="G92" s="176"/>
    </row>
    <row r="93" spans="1:7" ht="15.75" hidden="1">
      <c r="A93" s="179"/>
      <c r="B93" s="157">
        <v>400</v>
      </c>
      <c r="C93" s="158"/>
      <c r="D93" s="158"/>
      <c r="E93" s="158"/>
      <c r="F93" s="158"/>
      <c r="G93" s="176"/>
    </row>
    <row r="94" spans="1:7" ht="15.75" hidden="1">
      <c r="A94" s="179"/>
      <c r="B94" s="157">
        <v>400</v>
      </c>
      <c r="C94" s="158"/>
      <c r="D94" s="158"/>
      <c r="E94" s="158"/>
      <c r="F94" s="158"/>
      <c r="G94" s="176"/>
    </row>
    <row r="95" spans="1:7" ht="15.75" hidden="1">
      <c r="A95" s="179"/>
      <c r="B95" s="157">
        <v>400</v>
      </c>
      <c r="C95" s="158"/>
      <c r="D95" s="158"/>
      <c r="E95" s="158"/>
      <c r="F95" s="158"/>
      <c r="G95" s="176"/>
    </row>
    <row r="96" spans="1:7" ht="15.75" hidden="1">
      <c r="A96" s="179"/>
      <c r="B96" s="157">
        <v>400</v>
      </c>
      <c r="C96" s="158"/>
      <c r="D96" s="158"/>
      <c r="E96" s="158"/>
      <c r="F96" s="158"/>
      <c r="G96" s="176"/>
    </row>
    <row r="97" spans="1:7" ht="15.75" hidden="1">
      <c r="A97" s="179"/>
      <c r="B97" s="157">
        <v>400</v>
      </c>
      <c r="C97" s="158"/>
      <c r="D97" s="158"/>
      <c r="E97" s="158"/>
      <c r="F97" s="158"/>
      <c r="G97" s="176"/>
    </row>
    <row r="98" spans="1:7" ht="15.75" hidden="1">
      <c r="A98" s="179"/>
      <c r="B98" s="157"/>
      <c r="C98" s="158"/>
      <c r="D98" s="158"/>
      <c r="E98" s="158"/>
      <c r="F98" s="158"/>
      <c r="G98" s="176"/>
    </row>
    <row r="99" spans="1:7" ht="15.75" hidden="1">
      <c r="A99" s="179"/>
      <c r="B99" s="157"/>
      <c r="C99" s="158"/>
      <c r="D99" s="158"/>
      <c r="E99" s="158"/>
      <c r="F99" s="158"/>
      <c r="G99" s="176"/>
    </row>
    <row r="100" spans="1:7" ht="15.75" hidden="1">
      <c r="A100" s="179"/>
      <c r="B100" s="157"/>
      <c r="C100" s="158"/>
      <c r="D100" s="158"/>
      <c r="E100" s="158"/>
      <c r="F100" s="158"/>
      <c r="G100" s="176"/>
    </row>
    <row r="101" spans="1:7" ht="15.75" hidden="1">
      <c r="A101" s="179"/>
      <c r="B101" s="157"/>
      <c r="C101" s="158"/>
      <c r="D101" s="158"/>
      <c r="E101" s="158"/>
      <c r="F101" s="158"/>
      <c r="G101" s="176"/>
    </row>
    <row r="102" spans="1:7" ht="15.75" hidden="1">
      <c r="A102" s="179"/>
      <c r="B102" s="157"/>
      <c r="C102" s="158"/>
      <c r="D102" s="158"/>
      <c r="E102" s="158"/>
      <c r="F102" s="158"/>
      <c r="G102" s="176"/>
    </row>
    <row r="103" spans="1:7" ht="15.75" hidden="1">
      <c r="A103" s="179"/>
      <c r="B103" s="157"/>
      <c r="C103" s="158"/>
      <c r="D103" s="158"/>
      <c r="E103" s="158"/>
      <c r="F103" s="158"/>
      <c r="G103" s="176"/>
    </row>
    <row r="104" spans="1:7" ht="15.75" hidden="1">
      <c r="A104" s="179"/>
      <c r="B104" s="157"/>
      <c r="C104" s="158"/>
      <c r="D104" s="158"/>
      <c r="E104" s="158"/>
      <c r="F104" s="158"/>
      <c r="G104" s="176"/>
    </row>
    <row r="105" spans="1:7" ht="15.75" hidden="1">
      <c r="A105" s="179"/>
      <c r="B105" s="157"/>
      <c r="C105" s="158"/>
      <c r="D105" s="158"/>
      <c r="E105" s="158"/>
      <c r="F105" s="158"/>
      <c r="G105" s="176"/>
    </row>
    <row r="106" spans="1:7" ht="15.75">
      <c r="A106" s="180" t="s">
        <v>445</v>
      </c>
      <c r="B106" s="157">
        <v>400</v>
      </c>
      <c r="C106" s="158" t="s">
        <v>52</v>
      </c>
      <c r="D106" s="158" t="s">
        <v>53</v>
      </c>
      <c r="E106" s="158" t="s">
        <v>98</v>
      </c>
      <c r="F106" s="158"/>
      <c r="G106" s="176">
        <f>G107</f>
        <v>300</v>
      </c>
    </row>
    <row r="107" spans="1:7" ht="47.25">
      <c r="A107" s="174" t="s">
        <v>851</v>
      </c>
      <c r="B107" s="157">
        <v>400</v>
      </c>
      <c r="C107" s="158" t="s">
        <v>52</v>
      </c>
      <c r="D107" s="158" t="s">
        <v>53</v>
      </c>
      <c r="E107" s="158" t="s">
        <v>98</v>
      </c>
      <c r="F107" s="158" t="s">
        <v>850</v>
      </c>
      <c r="G107" s="176">
        <f>'бюджетная роспись'!G125</f>
        <v>300</v>
      </c>
    </row>
    <row r="108" spans="1:7" ht="15.75">
      <c r="A108" s="178" t="s">
        <v>399</v>
      </c>
      <c r="B108" s="157">
        <v>400</v>
      </c>
      <c r="C108" s="158" t="s">
        <v>52</v>
      </c>
      <c r="D108" s="158" t="s">
        <v>53</v>
      </c>
      <c r="E108" s="158" t="s">
        <v>99</v>
      </c>
      <c r="F108" s="158"/>
      <c r="G108" s="176">
        <f>'бюджетная роспись'!G127</f>
        <v>0</v>
      </c>
    </row>
    <row r="109" spans="1:7" ht="47.25">
      <c r="A109" s="174" t="s">
        <v>851</v>
      </c>
      <c r="B109" s="157">
        <v>400</v>
      </c>
      <c r="C109" s="158" t="s">
        <v>52</v>
      </c>
      <c r="D109" s="158" t="s">
        <v>53</v>
      </c>
      <c r="E109" s="158" t="s">
        <v>99</v>
      </c>
      <c r="F109" s="158" t="s">
        <v>850</v>
      </c>
      <c r="G109" s="176">
        <f>'бюджетная роспись'!G135</f>
        <v>16</v>
      </c>
    </row>
    <row r="110" spans="1:7" ht="15.75">
      <c r="A110" s="179" t="s">
        <v>400</v>
      </c>
      <c r="B110" s="157">
        <v>400</v>
      </c>
      <c r="C110" s="158" t="s">
        <v>52</v>
      </c>
      <c r="D110" s="158" t="s">
        <v>53</v>
      </c>
      <c r="E110" s="158" t="s">
        <v>100</v>
      </c>
      <c r="F110" s="158"/>
      <c r="G110" s="176">
        <f>G111</f>
        <v>16</v>
      </c>
    </row>
    <row r="111" spans="1:7" ht="47.25">
      <c r="A111" s="174" t="s">
        <v>851</v>
      </c>
      <c r="B111" s="157">
        <v>400</v>
      </c>
      <c r="C111" s="158" t="s">
        <v>52</v>
      </c>
      <c r="D111" s="158" t="s">
        <v>53</v>
      </c>
      <c r="E111" s="158" t="s">
        <v>100</v>
      </c>
      <c r="F111" s="158" t="s">
        <v>850</v>
      </c>
      <c r="G111" s="176">
        <f>'бюджетная роспись'!G135</f>
        <v>16</v>
      </c>
    </row>
    <row r="112" spans="1:7" ht="31.5">
      <c r="A112" s="174" t="s">
        <v>9</v>
      </c>
      <c r="B112" s="157">
        <v>400</v>
      </c>
      <c r="C112" s="158" t="s">
        <v>52</v>
      </c>
      <c r="D112" s="158" t="s">
        <v>53</v>
      </c>
      <c r="E112" s="158" t="s">
        <v>562</v>
      </c>
      <c r="F112" s="158"/>
      <c r="G112" s="184">
        <f>G113</f>
        <v>742.9</v>
      </c>
    </row>
    <row r="113" spans="1:7" ht="47.25">
      <c r="A113" s="174" t="s">
        <v>851</v>
      </c>
      <c r="B113" s="157">
        <v>400</v>
      </c>
      <c r="C113" s="158" t="s">
        <v>52</v>
      </c>
      <c r="D113" s="158" t="s">
        <v>53</v>
      </c>
      <c r="E113" s="158" t="s">
        <v>562</v>
      </c>
      <c r="F113" s="158" t="s">
        <v>850</v>
      </c>
      <c r="G113" s="184">
        <f>'бюджетная роспись'!G138</f>
        <v>742.9</v>
      </c>
    </row>
    <row r="114" spans="1:7" ht="47.25">
      <c r="A114" s="256" t="s">
        <v>239</v>
      </c>
      <c r="B114" s="237">
        <v>400</v>
      </c>
      <c r="C114" s="239">
        <v>503</v>
      </c>
      <c r="D114" s="239">
        <v>7951700</v>
      </c>
      <c r="E114" s="237"/>
      <c r="F114" s="237"/>
      <c r="G114" s="184"/>
    </row>
    <row r="115" spans="1:7" ht="47.25">
      <c r="A115" s="174" t="s">
        <v>851</v>
      </c>
      <c r="B115" s="237">
        <v>400</v>
      </c>
      <c r="C115" s="239">
        <v>503</v>
      </c>
      <c r="D115" s="239">
        <v>7951700</v>
      </c>
      <c r="E115" s="237">
        <v>244</v>
      </c>
      <c r="F115" s="237">
        <v>310</v>
      </c>
      <c r="G115" s="184"/>
    </row>
    <row r="116" spans="1:7" ht="31.5">
      <c r="A116" s="180" t="s">
        <v>55</v>
      </c>
      <c r="B116" s="157">
        <v>400</v>
      </c>
      <c r="C116" s="158" t="s">
        <v>56</v>
      </c>
      <c r="D116" s="158"/>
      <c r="E116" s="158"/>
      <c r="F116" s="158"/>
      <c r="G116" s="184">
        <f>G117</f>
        <v>534.9</v>
      </c>
    </row>
    <row r="117" spans="1:7" ht="26.25" customHeight="1">
      <c r="A117" s="180" t="s">
        <v>58</v>
      </c>
      <c r="B117" s="157">
        <v>400</v>
      </c>
      <c r="C117" s="158" t="s">
        <v>56</v>
      </c>
      <c r="D117" s="158" t="s">
        <v>57</v>
      </c>
      <c r="E117" s="158" t="s">
        <v>59</v>
      </c>
      <c r="F117" s="158"/>
      <c r="G117" s="184">
        <f>G119+G120</f>
        <v>534.9</v>
      </c>
    </row>
    <row r="118" spans="1:7" ht="48.75" customHeight="1" hidden="1">
      <c r="A118" s="185" t="e">
        <f>#REF!</f>
        <v>#REF!</v>
      </c>
      <c r="B118" s="157">
        <v>400</v>
      </c>
      <c r="C118" s="158" t="s">
        <v>56</v>
      </c>
      <c r="D118" s="158" t="s">
        <v>57</v>
      </c>
      <c r="E118" s="158" t="s">
        <v>60</v>
      </c>
      <c r="F118" s="160" t="s">
        <v>54</v>
      </c>
      <c r="G118" s="186"/>
    </row>
    <row r="119" spans="1:7" ht="31.5" customHeight="1">
      <c r="A119" s="236" t="s">
        <v>241</v>
      </c>
      <c r="B119" s="157">
        <v>400</v>
      </c>
      <c r="C119" s="158" t="s">
        <v>56</v>
      </c>
      <c r="D119" s="158" t="s">
        <v>57</v>
      </c>
      <c r="E119" s="158" t="s">
        <v>60</v>
      </c>
      <c r="F119" s="160" t="s">
        <v>350</v>
      </c>
      <c r="G119" s="186">
        <f>'бюджетная роспись'!G149</f>
        <v>534.9</v>
      </c>
    </row>
    <row r="120" spans="1:7" ht="28.5" customHeight="1">
      <c r="A120" s="240" t="s">
        <v>250</v>
      </c>
      <c r="B120" s="157">
        <v>400</v>
      </c>
      <c r="C120" s="158" t="s">
        <v>56</v>
      </c>
      <c r="D120" s="158" t="s">
        <v>57</v>
      </c>
      <c r="E120" s="158" t="s">
        <v>60</v>
      </c>
      <c r="F120" s="160" t="s">
        <v>351</v>
      </c>
      <c r="G120" s="186">
        <f>'бюджетная роспись'!G150</f>
        <v>0</v>
      </c>
    </row>
    <row r="121" spans="1:7" ht="15.75">
      <c r="A121" s="178" t="s">
        <v>401</v>
      </c>
      <c r="B121" s="157">
        <v>400</v>
      </c>
      <c r="C121" s="158" t="s">
        <v>273</v>
      </c>
      <c r="D121" s="158" t="s">
        <v>101</v>
      </c>
      <c r="E121" s="158"/>
      <c r="F121" s="158"/>
      <c r="G121" s="176">
        <f>G123+G125</f>
        <v>64</v>
      </c>
    </row>
    <row r="122" spans="1:7" ht="15.75" hidden="1">
      <c r="A122" s="178"/>
      <c r="B122" s="157">
        <v>400</v>
      </c>
      <c r="C122" s="158"/>
      <c r="D122" s="158"/>
      <c r="E122" s="158"/>
      <c r="F122" s="158"/>
      <c r="G122" s="176"/>
    </row>
    <row r="123" spans="1:7" ht="33.75" customHeight="1">
      <c r="A123" s="178" t="s">
        <v>580</v>
      </c>
      <c r="B123" s="157">
        <v>400</v>
      </c>
      <c r="C123" s="158" t="s">
        <v>273</v>
      </c>
      <c r="D123" s="158" t="s">
        <v>89</v>
      </c>
      <c r="E123" s="158" t="s">
        <v>395</v>
      </c>
      <c r="F123" s="158"/>
      <c r="G123" s="176">
        <f>G124</f>
        <v>10</v>
      </c>
    </row>
    <row r="124" spans="1:7" ht="15.75">
      <c r="A124" s="178" t="s">
        <v>579</v>
      </c>
      <c r="B124" s="157">
        <v>400</v>
      </c>
      <c r="C124" s="158" t="s">
        <v>273</v>
      </c>
      <c r="D124" s="158" t="s">
        <v>89</v>
      </c>
      <c r="E124" s="158" t="s">
        <v>396</v>
      </c>
      <c r="F124" s="158" t="s">
        <v>349</v>
      </c>
      <c r="G124" s="176">
        <f>'бюджетная роспись'!G153</f>
        <v>10</v>
      </c>
    </row>
    <row r="125" spans="1:7" ht="29.25" customHeight="1">
      <c r="A125" s="178" t="s">
        <v>66</v>
      </c>
      <c r="B125" s="157">
        <v>400</v>
      </c>
      <c r="C125" s="158" t="s">
        <v>273</v>
      </c>
      <c r="D125" s="158" t="s">
        <v>63</v>
      </c>
      <c r="E125" s="158" t="s">
        <v>743</v>
      </c>
      <c r="F125" s="158"/>
      <c r="G125" s="176">
        <f>G126</f>
        <v>54</v>
      </c>
    </row>
    <row r="126" spans="1:7" ht="15.75">
      <c r="A126" s="178" t="s">
        <v>62</v>
      </c>
      <c r="B126" s="157">
        <v>400</v>
      </c>
      <c r="C126" s="158" t="s">
        <v>273</v>
      </c>
      <c r="D126" s="158" t="s">
        <v>63</v>
      </c>
      <c r="E126" s="158" t="s">
        <v>743</v>
      </c>
      <c r="F126" s="158" t="s">
        <v>348</v>
      </c>
      <c r="G126" s="176">
        <f>'бюджетная роспись'!G155</f>
        <v>54</v>
      </c>
    </row>
    <row r="127" spans="1:7" ht="15.75">
      <c r="A127" s="180" t="s">
        <v>61</v>
      </c>
      <c r="B127" s="157">
        <v>400</v>
      </c>
      <c r="C127" s="158" t="s">
        <v>67</v>
      </c>
      <c r="D127" s="158"/>
      <c r="E127" s="158"/>
      <c r="F127" s="158"/>
      <c r="G127" s="176">
        <f>G128</f>
        <v>120.7</v>
      </c>
    </row>
    <row r="128" spans="1:7" ht="15.75">
      <c r="A128" s="180" t="s">
        <v>87</v>
      </c>
      <c r="B128" s="157">
        <v>400</v>
      </c>
      <c r="C128" s="158" t="s">
        <v>67</v>
      </c>
      <c r="D128" s="158" t="s">
        <v>88</v>
      </c>
      <c r="E128" s="158"/>
      <c r="F128" s="158"/>
      <c r="G128" s="176">
        <f>G129</f>
        <v>120.7</v>
      </c>
    </row>
    <row r="129" spans="1:7" ht="15.75">
      <c r="A129" s="179" t="s">
        <v>102</v>
      </c>
      <c r="B129" s="157">
        <v>400</v>
      </c>
      <c r="C129" s="158" t="s">
        <v>67</v>
      </c>
      <c r="D129" s="158" t="s">
        <v>88</v>
      </c>
      <c r="E129" s="158" t="s">
        <v>103</v>
      </c>
      <c r="F129" s="158"/>
      <c r="G129" s="176">
        <f>G130</f>
        <v>120.7</v>
      </c>
    </row>
    <row r="130" spans="1:7" ht="47.25">
      <c r="A130" s="174" t="s">
        <v>851</v>
      </c>
      <c r="B130" s="157">
        <v>400</v>
      </c>
      <c r="C130" s="158" t="s">
        <v>67</v>
      </c>
      <c r="D130" s="158" t="s">
        <v>88</v>
      </c>
      <c r="E130" s="158" t="s">
        <v>104</v>
      </c>
      <c r="F130" s="158" t="s">
        <v>850</v>
      </c>
      <c r="G130" s="176">
        <f>'бюджетная роспись'!G157</f>
        <v>120.7</v>
      </c>
    </row>
    <row r="131" spans="1:7" ht="26.25">
      <c r="A131" s="66" t="s">
        <v>763</v>
      </c>
      <c r="B131" s="157">
        <v>400</v>
      </c>
      <c r="C131" s="163" t="s">
        <v>86</v>
      </c>
      <c r="D131" s="163" t="s">
        <v>862</v>
      </c>
      <c r="E131" s="163" t="s">
        <v>863</v>
      </c>
      <c r="F131" s="163"/>
      <c r="G131" s="187">
        <f>G132</f>
        <v>0</v>
      </c>
    </row>
    <row r="132" spans="1:7" ht="48" thickBot="1">
      <c r="A132" s="174" t="s">
        <v>851</v>
      </c>
      <c r="B132" s="188">
        <v>400</v>
      </c>
      <c r="C132" s="189" t="s">
        <v>86</v>
      </c>
      <c r="D132" s="189" t="s">
        <v>862</v>
      </c>
      <c r="E132" s="189" t="s">
        <v>863</v>
      </c>
      <c r="F132" s="189" t="s">
        <v>850</v>
      </c>
      <c r="G132" s="190"/>
    </row>
  </sheetData>
  <sheetProtection/>
  <mergeCells count="2">
    <mergeCell ref="A9:G10"/>
    <mergeCell ref="D1:G1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4.57421875" style="0" customWidth="1"/>
    <col min="2" max="2" width="22.57421875" style="0" customWidth="1"/>
  </cols>
  <sheetData>
    <row r="1" ht="15">
      <c r="B1" s="31"/>
    </row>
    <row r="2" ht="12.75">
      <c r="B2" s="11" t="s">
        <v>411</v>
      </c>
    </row>
    <row r="3" ht="12.75">
      <c r="B3" s="12" t="s">
        <v>403</v>
      </c>
    </row>
    <row r="4" ht="12.75">
      <c r="B4" s="11" t="s">
        <v>404</v>
      </c>
    </row>
    <row r="5" ht="12.75">
      <c r="B5" s="17" t="s">
        <v>405</v>
      </c>
    </row>
    <row r="6" ht="12.75">
      <c r="B6" s="23" t="s">
        <v>251</v>
      </c>
    </row>
    <row r="7" ht="12.75">
      <c r="B7" s="21" t="s">
        <v>175</v>
      </c>
    </row>
    <row r="10" spans="1:2" ht="12.75">
      <c r="A10" s="286" t="s">
        <v>543</v>
      </c>
      <c r="B10" s="286"/>
    </row>
    <row r="11" spans="1:2" ht="16.5" customHeight="1">
      <c r="A11" s="286"/>
      <c r="B11" s="286"/>
    </row>
    <row r="12" spans="1:3" ht="51" customHeight="1">
      <c r="A12" s="285" t="s">
        <v>176</v>
      </c>
      <c r="B12" s="285"/>
      <c r="C12" s="285"/>
    </row>
    <row r="13" spans="1:2" ht="16.5">
      <c r="A13" s="24"/>
      <c r="B13" s="25" t="s">
        <v>256</v>
      </c>
    </row>
    <row r="14" spans="1:2" ht="16.5">
      <c r="A14" s="26" t="s">
        <v>544</v>
      </c>
      <c r="B14" s="26" t="s">
        <v>545</v>
      </c>
    </row>
    <row r="15" spans="1:2" ht="16.5">
      <c r="A15" s="255" t="s">
        <v>546</v>
      </c>
      <c r="B15" s="26">
        <f>B16</f>
        <v>22.1</v>
      </c>
    </row>
    <row r="16" spans="1:2" ht="16.5">
      <c r="A16" s="255" t="s">
        <v>547</v>
      </c>
      <c r="B16" s="26">
        <f>B18</f>
        <v>22.1</v>
      </c>
    </row>
    <row r="17" spans="1:2" ht="16.5">
      <c r="A17" s="255" t="s">
        <v>548</v>
      </c>
      <c r="B17" s="26"/>
    </row>
    <row r="18" spans="1:2" ht="33">
      <c r="A18" s="255" t="s">
        <v>551</v>
      </c>
      <c r="B18" s="26">
        <v>22.1</v>
      </c>
    </row>
  </sheetData>
  <sheetProtection/>
  <mergeCells count="2">
    <mergeCell ref="A12:C12"/>
    <mergeCell ref="A10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2.7109375" style="0" customWidth="1"/>
    <col min="4" max="4" width="11.57421875" style="0" customWidth="1"/>
    <col min="5" max="5" width="11.28125" style="0" customWidth="1"/>
    <col min="6" max="6" width="11.8515625" style="0" customWidth="1"/>
  </cols>
  <sheetData>
    <row r="1" spans="3:9" ht="15">
      <c r="C1" s="31"/>
      <c r="I1" t="s">
        <v>412</v>
      </c>
    </row>
    <row r="2" spans="1:6" ht="12.75" customHeight="1">
      <c r="A2" s="19"/>
      <c r="C2" s="11"/>
      <c r="D2" s="11"/>
      <c r="E2" s="11"/>
      <c r="F2" s="11" t="s">
        <v>288</v>
      </c>
    </row>
    <row r="3" spans="1:6" ht="12.75" customHeight="1">
      <c r="A3" s="19"/>
      <c r="C3" s="12"/>
      <c r="D3" s="12"/>
      <c r="E3" s="12"/>
      <c r="F3" s="12" t="s">
        <v>177</v>
      </c>
    </row>
    <row r="4" spans="1:6" ht="12.75" customHeight="1">
      <c r="A4" s="19"/>
      <c r="C4" s="11"/>
      <c r="D4" s="11"/>
      <c r="E4" s="11"/>
      <c r="F4" s="11"/>
    </row>
    <row r="5" spans="1:6" ht="18" customHeight="1">
      <c r="A5" s="19"/>
      <c r="B5" t="s">
        <v>178</v>
      </c>
      <c r="C5" s="17"/>
      <c r="D5" s="17"/>
      <c r="E5" s="17"/>
      <c r="F5" s="17"/>
    </row>
    <row r="6" spans="1:12" ht="12.75">
      <c r="A6" s="19"/>
      <c r="C6" s="23"/>
      <c r="D6" s="23"/>
      <c r="E6" s="23"/>
      <c r="F6" s="23"/>
      <c r="L6" t="s">
        <v>256</v>
      </c>
    </row>
    <row r="7" spans="1:12" ht="102">
      <c r="A7" s="20"/>
      <c r="B7" s="18"/>
      <c r="C7" s="245" t="s">
        <v>297</v>
      </c>
      <c r="D7" s="245" t="s">
        <v>298</v>
      </c>
      <c r="E7" s="245" t="s">
        <v>289</v>
      </c>
      <c r="F7" s="245" t="s">
        <v>290</v>
      </c>
      <c r="G7" s="236" t="s">
        <v>291</v>
      </c>
      <c r="H7" s="236" t="s">
        <v>292</v>
      </c>
      <c r="I7" s="236" t="s">
        <v>293</v>
      </c>
      <c r="J7" s="236" t="s">
        <v>294</v>
      </c>
      <c r="K7" s="236" t="s">
        <v>295</v>
      </c>
      <c r="L7" s="236" t="s">
        <v>296</v>
      </c>
    </row>
    <row r="8" spans="1:12" ht="12.75" customHeight="1">
      <c r="A8" s="20" t="s">
        <v>427</v>
      </c>
      <c r="B8" s="18" t="s">
        <v>257</v>
      </c>
      <c r="C8" s="18"/>
      <c r="D8" s="20"/>
      <c r="E8" s="20"/>
      <c r="F8" s="20"/>
      <c r="G8" s="18"/>
      <c r="H8" s="18"/>
      <c r="I8" s="18"/>
      <c r="J8" s="18"/>
      <c r="K8" s="18"/>
      <c r="L8" s="18"/>
    </row>
    <row r="9" spans="1:12" ht="12.75">
      <c r="A9" s="18"/>
      <c r="B9" s="18" t="s">
        <v>258</v>
      </c>
      <c r="C9" s="18"/>
      <c r="D9" s="246"/>
      <c r="E9" s="246"/>
      <c r="F9" s="246"/>
      <c r="G9" s="18"/>
      <c r="H9" s="18"/>
      <c r="I9" s="18"/>
      <c r="J9" s="18"/>
      <c r="K9" s="18"/>
      <c r="L9" s="18"/>
    </row>
    <row r="10" spans="1:12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2.75">
      <c r="A11" s="18" t="s">
        <v>110</v>
      </c>
      <c r="B11" s="18" t="s">
        <v>259</v>
      </c>
      <c r="C11" s="249">
        <v>0</v>
      </c>
      <c r="D11" s="249">
        <v>0</v>
      </c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</row>
    <row r="12" spans="1:12" ht="12.75">
      <c r="A12" s="20">
        <v>1</v>
      </c>
      <c r="B12" s="247" t="s">
        <v>260</v>
      </c>
      <c r="C12" s="249">
        <v>0</v>
      </c>
      <c r="D12" s="249">
        <v>0</v>
      </c>
      <c r="E12" s="249">
        <v>0</v>
      </c>
      <c r="F12" s="249">
        <v>0</v>
      </c>
      <c r="G12" s="249">
        <v>0</v>
      </c>
      <c r="H12" s="249">
        <v>0</v>
      </c>
      <c r="I12" s="249">
        <v>0</v>
      </c>
      <c r="J12" s="249">
        <v>0</v>
      </c>
      <c r="K12" s="249">
        <v>0</v>
      </c>
      <c r="L12" s="249">
        <v>0</v>
      </c>
    </row>
    <row r="13" spans="1:12" ht="12.75">
      <c r="A13" s="20"/>
      <c r="B13" s="18" t="s">
        <v>261</v>
      </c>
      <c r="C13" s="249">
        <v>470</v>
      </c>
      <c r="D13" s="249"/>
      <c r="E13" s="249">
        <v>156</v>
      </c>
      <c r="F13" s="249">
        <v>314</v>
      </c>
      <c r="G13" s="249">
        <v>0</v>
      </c>
      <c r="H13" s="249">
        <v>156</v>
      </c>
      <c r="I13" s="249">
        <v>158</v>
      </c>
      <c r="J13" s="249">
        <v>0</v>
      </c>
      <c r="K13" s="249">
        <v>158</v>
      </c>
      <c r="L13" s="249">
        <v>0</v>
      </c>
    </row>
    <row r="14" spans="1:12" ht="12.75">
      <c r="A14" s="20"/>
      <c r="B14" s="18" t="s">
        <v>262</v>
      </c>
      <c r="C14" s="250">
        <f>C13</f>
        <v>470</v>
      </c>
      <c r="D14" s="250">
        <f aca="true" t="shared" si="0" ref="D14:L14">D13</f>
        <v>0</v>
      </c>
      <c r="E14" s="250">
        <f t="shared" si="0"/>
        <v>156</v>
      </c>
      <c r="F14" s="250">
        <f t="shared" si="0"/>
        <v>314</v>
      </c>
      <c r="G14" s="250">
        <f t="shared" si="0"/>
        <v>0</v>
      </c>
      <c r="H14" s="250">
        <f t="shared" si="0"/>
        <v>156</v>
      </c>
      <c r="I14" s="250">
        <f t="shared" si="0"/>
        <v>158</v>
      </c>
      <c r="J14" s="250">
        <f t="shared" si="0"/>
        <v>0</v>
      </c>
      <c r="K14" s="250">
        <f t="shared" si="0"/>
        <v>158</v>
      </c>
      <c r="L14" s="250">
        <f t="shared" si="0"/>
        <v>0</v>
      </c>
    </row>
    <row r="15" spans="1:6" ht="13.5" customHeight="1">
      <c r="A15" s="244"/>
      <c r="B15" s="248"/>
      <c r="C15" s="5"/>
      <c r="D15" s="5"/>
      <c r="E15" s="5"/>
      <c r="F15" s="5"/>
    </row>
  </sheetData>
  <sheetProtection/>
  <printOptions/>
  <pageMargins left="0" right="0" top="0.1968503937007874" bottom="0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6" width="9.140625" style="24" customWidth="1"/>
    <col min="7" max="7" width="14.00390625" style="24" customWidth="1"/>
    <col min="8" max="16384" width="9.140625" style="24" customWidth="1"/>
  </cols>
  <sheetData>
    <row r="1" spans="4:5" ht="16.5">
      <c r="D1" s="286"/>
      <c r="E1" s="286"/>
    </row>
    <row r="2" ht="16.5">
      <c r="D2" s="41" t="s">
        <v>565</v>
      </c>
    </row>
    <row r="3" ht="16.5">
      <c r="D3" s="42" t="s">
        <v>403</v>
      </c>
    </row>
    <row r="4" ht="16.5">
      <c r="D4" s="41" t="s">
        <v>404</v>
      </c>
    </row>
    <row r="5" ht="16.5">
      <c r="D5" s="43" t="s">
        <v>405</v>
      </c>
    </row>
    <row r="6" ht="16.5">
      <c r="D6" s="44" t="s">
        <v>251</v>
      </c>
    </row>
    <row r="7" ht="16.5">
      <c r="D7" s="45" t="s">
        <v>179</v>
      </c>
    </row>
    <row r="12" spans="1:9" ht="16.5" customHeight="1">
      <c r="A12" s="285" t="s">
        <v>65</v>
      </c>
      <c r="B12" s="285"/>
      <c r="C12" s="285"/>
      <c r="D12" s="285"/>
      <c r="E12" s="285"/>
      <c r="F12" s="285"/>
      <c r="G12" s="285"/>
      <c r="H12" s="285"/>
      <c r="I12" s="40"/>
    </row>
    <row r="13" spans="1:9" ht="12.75" customHeight="1">
      <c r="A13" s="285"/>
      <c r="B13" s="285"/>
      <c r="C13" s="285"/>
      <c r="D13" s="285"/>
      <c r="E13" s="285"/>
      <c r="F13" s="285"/>
      <c r="G13" s="285"/>
      <c r="H13" s="285"/>
      <c r="I13" s="40"/>
    </row>
    <row r="14" spans="1:9" ht="12.75" customHeight="1">
      <c r="A14" s="285"/>
      <c r="B14" s="285"/>
      <c r="C14" s="285"/>
      <c r="D14" s="285"/>
      <c r="E14" s="285"/>
      <c r="F14" s="285"/>
      <c r="G14" s="285"/>
      <c r="H14" s="285"/>
      <c r="I14" s="40"/>
    </row>
    <row r="15" spans="1:9" ht="5.25" customHeight="1">
      <c r="A15" s="285"/>
      <c r="B15" s="285"/>
      <c r="C15" s="285"/>
      <c r="D15" s="285"/>
      <c r="E15" s="285"/>
      <c r="F15" s="285"/>
      <c r="G15" s="285"/>
      <c r="H15" s="285"/>
      <c r="I15" s="40"/>
    </row>
    <row r="16" spans="1:9" ht="7.5" customHeight="1" hidden="1">
      <c r="A16" s="285"/>
      <c r="B16" s="285"/>
      <c r="C16" s="285"/>
      <c r="D16" s="285"/>
      <c r="E16" s="285"/>
      <c r="F16" s="285"/>
      <c r="G16" s="285"/>
      <c r="H16" s="285"/>
      <c r="I16" s="40"/>
    </row>
    <row r="17" spans="2:9" ht="12.75" customHeight="1" hidden="1">
      <c r="B17" s="40"/>
      <c r="C17" s="40"/>
      <c r="D17" s="40"/>
      <c r="E17" s="40"/>
      <c r="F17" s="40"/>
      <c r="G17" s="40"/>
      <c r="H17" s="40"/>
      <c r="I17" s="40"/>
    </row>
    <row r="18" spans="2:9" ht="12.75" customHeight="1" hidden="1">
      <c r="B18" s="40"/>
      <c r="C18" s="40"/>
      <c r="D18" s="40"/>
      <c r="E18" s="40"/>
      <c r="F18" s="40"/>
      <c r="G18" s="40"/>
      <c r="H18" s="40"/>
      <c r="I18" s="40"/>
    </row>
    <row r="19" spans="2:9" ht="12.75" customHeight="1" hidden="1">
      <c r="B19" s="40"/>
      <c r="C19" s="40"/>
      <c r="D19" s="40"/>
      <c r="E19" s="40"/>
      <c r="F19" s="40"/>
      <c r="G19" s="40"/>
      <c r="H19" s="40"/>
      <c r="I19" s="40"/>
    </row>
    <row r="25" spans="2:7" ht="12.75" customHeight="1">
      <c r="B25" s="285" t="s">
        <v>12</v>
      </c>
      <c r="C25" s="285"/>
      <c r="D25" s="285"/>
      <c r="E25" s="285"/>
      <c r="F25" s="285"/>
      <c r="G25" s="285"/>
    </row>
    <row r="26" spans="2:7" ht="16.5">
      <c r="B26" s="285"/>
      <c r="C26" s="285"/>
      <c r="D26" s="285"/>
      <c r="E26" s="285"/>
      <c r="F26" s="285"/>
      <c r="G26" s="285"/>
    </row>
    <row r="28" spans="1:8" ht="16.5">
      <c r="A28" s="47"/>
      <c r="B28" s="48" t="s">
        <v>13</v>
      </c>
      <c r="C28" s="48"/>
      <c r="D28" s="48"/>
      <c r="E28" s="48"/>
      <c r="F28" s="48"/>
      <c r="G28" s="52">
        <v>221.6</v>
      </c>
      <c r="H28" s="46"/>
    </row>
    <row r="29" spans="1:8" ht="16.5">
      <c r="A29" s="49"/>
      <c r="B29" s="50" t="s">
        <v>14</v>
      </c>
      <c r="C29" s="50"/>
      <c r="D29" s="50"/>
      <c r="E29" s="50"/>
      <c r="F29" s="50"/>
      <c r="G29" s="49">
        <v>156</v>
      </c>
      <c r="H29" s="51"/>
    </row>
  </sheetData>
  <sheetProtection/>
  <mergeCells count="3">
    <mergeCell ref="B25:G26"/>
    <mergeCell ref="A12:H16"/>
    <mergeCell ref="D1:E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7"/>
  <sheetViews>
    <sheetView tabSelected="1" zoomScalePageLayoutView="0" workbookViewId="0" topLeftCell="A8">
      <selection activeCell="K19" sqref="K19"/>
    </sheetView>
  </sheetViews>
  <sheetFormatPr defaultColWidth="9.140625" defaultRowHeight="12.75"/>
  <cols>
    <col min="1" max="1" width="30.7109375" style="0" customWidth="1"/>
    <col min="2" max="2" width="7.140625" style="0" customWidth="1"/>
    <col min="3" max="3" width="6.57421875" style="0" customWidth="1"/>
    <col min="4" max="4" width="10.28125" style="0" customWidth="1"/>
    <col min="5" max="5" width="8.28125" style="0" customWidth="1"/>
    <col min="6" max="6" width="7.140625" style="0" customWidth="1"/>
    <col min="7" max="7" width="10.8515625" style="0" customWidth="1"/>
    <col min="8" max="8" width="9.57421875" style="0" customWidth="1"/>
    <col min="9" max="9" width="10.57421875" style="0" customWidth="1"/>
  </cols>
  <sheetData>
    <row r="1" spans="1:15" ht="12.75">
      <c r="A1" t="s">
        <v>280</v>
      </c>
      <c r="F1" t="s">
        <v>154</v>
      </c>
      <c r="H1" s="5"/>
      <c r="I1" s="5"/>
      <c r="J1" s="5"/>
      <c r="K1" s="5"/>
      <c r="L1" s="5"/>
      <c r="M1" s="5"/>
      <c r="N1" s="5"/>
      <c r="O1" s="5"/>
    </row>
    <row r="2" spans="6:15" ht="12.75">
      <c r="F2" t="s">
        <v>155</v>
      </c>
      <c r="H2" s="5"/>
      <c r="I2" s="5"/>
      <c r="J2" s="5"/>
      <c r="K2" s="5"/>
      <c r="L2" s="5"/>
      <c r="M2" s="5"/>
      <c r="N2" s="5"/>
      <c r="O2" s="5"/>
    </row>
    <row r="3" spans="6:15" ht="12.75">
      <c r="F3" t="s">
        <v>156</v>
      </c>
      <c r="H3" s="5"/>
      <c r="I3" s="5"/>
      <c r="J3" s="5"/>
      <c r="K3" s="5"/>
      <c r="L3" s="5"/>
      <c r="M3" s="5"/>
      <c r="N3" s="5"/>
      <c r="O3" s="5"/>
    </row>
    <row r="4" spans="8:15" ht="12.75">
      <c r="H4" s="5"/>
      <c r="I4" s="5"/>
      <c r="J4" s="5"/>
      <c r="K4" s="5"/>
      <c r="L4" s="5"/>
      <c r="M4" s="5"/>
      <c r="N4" s="5"/>
      <c r="O4" s="5"/>
    </row>
    <row r="5" spans="6:15" ht="12.75">
      <c r="F5" t="s">
        <v>157</v>
      </c>
      <c r="G5" t="s">
        <v>158</v>
      </c>
      <c r="H5" s="5"/>
      <c r="I5" s="5"/>
      <c r="J5" s="5"/>
      <c r="K5" s="5"/>
      <c r="L5" s="5"/>
      <c r="M5" s="5"/>
      <c r="N5" s="5"/>
      <c r="O5" s="5"/>
    </row>
    <row r="6" spans="8:15" ht="12.75">
      <c r="H6" s="5"/>
      <c r="I6" s="5"/>
      <c r="J6" s="5"/>
      <c r="K6" s="5"/>
      <c r="L6" s="5"/>
      <c r="M6" s="5"/>
      <c r="N6" s="5"/>
      <c r="O6" s="5"/>
    </row>
    <row r="7" spans="8:15" ht="12.75">
      <c r="H7" s="5"/>
      <c r="I7" s="5"/>
      <c r="J7" s="5"/>
      <c r="K7" s="5"/>
      <c r="L7" s="5"/>
      <c r="M7" s="5"/>
      <c r="N7" s="5"/>
      <c r="O7" s="5"/>
    </row>
    <row r="8" spans="1:15" ht="13.5" thickBot="1">
      <c r="A8" s="296"/>
      <c r="B8" s="296"/>
      <c r="C8" s="296"/>
      <c r="D8" s="296"/>
      <c r="E8" s="296"/>
      <c r="F8" s="296"/>
      <c r="G8" s="296"/>
      <c r="H8" s="5"/>
      <c r="I8" s="5"/>
      <c r="J8" s="5"/>
      <c r="K8" s="5"/>
      <c r="L8" s="5"/>
      <c r="M8" s="5"/>
      <c r="N8" s="5"/>
      <c r="O8" s="5"/>
    </row>
    <row r="9" spans="1:15" ht="51">
      <c r="A9" s="260"/>
      <c r="B9" s="269" t="s">
        <v>159</v>
      </c>
      <c r="C9" s="270" t="s">
        <v>160</v>
      </c>
      <c r="D9" s="270" t="s">
        <v>161</v>
      </c>
      <c r="E9" s="270" t="s">
        <v>162</v>
      </c>
      <c r="F9" s="270" t="s">
        <v>163</v>
      </c>
      <c r="G9" s="270" t="s">
        <v>675</v>
      </c>
      <c r="H9" s="269" t="s">
        <v>676</v>
      </c>
      <c r="I9" s="271" t="s">
        <v>677</v>
      </c>
      <c r="J9" s="337" t="s">
        <v>676</v>
      </c>
      <c r="K9" s="338" t="s">
        <v>677</v>
      </c>
      <c r="L9" s="5"/>
      <c r="M9" s="5"/>
      <c r="N9" s="5"/>
      <c r="O9" s="5"/>
    </row>
    <row r="10" spans="1:15" ht="12.75">
      <c r="A10" s="261"/>
      <c r="B10" s="237">
        <v>1</v>
      </c>
      <c r="C10" s="237">
        <v>2</v>
      </c>
      <c r="D10" s="237">
        <v>3</v>
      </c>
      <c r="E10" s="237">
        <v>4</v>
      </c>
      <c r="F10" s="237">
        <v>5</v>
      </c>
      <c r="G10" s="237">
        <v>10</v>
      </c>
      <c r="H10" s="18"/>
      <c r="I10" s="262"/>
      <c r="J10" s="5"/>
      <c r="K10" s="5"/>
      <c r="M10" s="5"/>
      <c r="N10" s="5"/>
      <c r="O10" s="5"/>
    </row>
    <row r="11" spans="1:15" ht="12.75">
      <c r="A11" s="261" t="s">
        <v>385</v>
      </c>
      <c r="B11" s="237">
        <v>400</v>
      </c>
      <c r="C11" s="239">
        <v>100</v>
      </c>
      <c r="D11" s="237"/>
      <c r="E11" s="237"/>
      <c r="F11" s="237"/>
      <c r="G11" s="249">
        <f>G12+G15+G18+G21+G23+G25</f>
        <v>2534.8</v>
      </c>
      <c r="H11" s="249">
        <f>H12+H15+H18+H21+H23+H25</f>
        <v>2243.2</v>
      </c>
      <c r="I11" s="272">
        <f>I12+I15+I18+I21+I23+I25</f>
        <v>2244.5</v>
      </c>
      <c r="J11" s="5"/>
      <c r="K11" s="5"/>
      <c r="M11" s="5"/>
      <c r="N11" s="5"/>
      <c r="O11" s="5"/>
    </row>
    <row r="12" spans="1:15" ht="25.5">
      <c r="A12" s="263" t="s">
        <v>182</v>
      </c>
      <c r="B12" s="237">
        <v>400</v>
      </c>
      <c r="C12" s="238" t="s">
        <v>22</v>
      </c>
      <c r="D12" s="238" t="s">
        <v>244</v>
      </c>
      <c r="E12" s="237">
        <v>120</v>
      </c>
      <c r="F12" s="237"/>
      <c r="G12" s="280">
        <f>G13+G14</f>
        <v>557.2</v>
      </c>
      <c r="H12" s="249">
        <f>H13+H14</f>
        <v>557.2</v>
      </c>
      <c r="I12" s="272">
        <f>I13+I14</f>
        <v>557.2</v>
      </c>
      <c r="J12" s="5"/>
      <c r="K12" s="5"/>
      <c r="M12" s="5"/>
      <c r="N12" s="5"/>
      <c r="O12" s="5"/>
    </row>
    <row r="13" spans="1:15" ht="12.75">
      <c r="A13" s="261" t="s">
        <v>183</v>
      </c>
      <c r="B13" s="237">
        <v>400</v>
      </c>
      <c r="C13" s="238" t="s">
        <v>22</v>
      </c>
      <c r="D13" s="238" t="s">
        <v>244</v>
      </c>
      <c r="E13" s="237">
        <v>121</v>
      </c>
      <c r="F13" s="237">
        <v>211</v>
      </c>
      <c r="G13" s="280">
        <v>428</v>
      </c>
      <c r="H13" s="249">
        <v>428</v>
      </c>
      <c r="I13" s="272">
        <v>428</v>
      </c>
      <c r="J13" s="5">
        <f>H13+H16+H19+H27+H45</f>
        <v>1571.6</v>
      </c>
      <c r="K13" s="339">
        <f>I13+I16+I19+I27+I45</f>
        <v>1571.6</v>
      </c>
      <c r="L13" s="5" t="s">
        <v>222</v>
      </c>
      <c r="M13" s="5"/>
      <c r="N13" s="5"/>
      <c r="O13" s="5"/>
    </row>
    <row r="14" spans="1:15" ht="12.75">
      <c r="A14" s="261" t="s">
        <v>184</v>
      </c>
      <c r="B14" s="237">
        <v>400</v>
      </c>
      <c r="C14" s="238" t="s">
        <v>22</v>
      </c>
      <c r="D14" s="238" t="s">
        <v>244</v>
      </c>
      <c r="E14" s="237">
        <v>121</v>
      </c>
      <c r="F14" s="237">
        <v>213</v>
      </c>
      <c r="G14" s="280">
        <v>129.2</v>
      </c>
      <c r="H14" s="249">
        <v>129.2</v>
      </c>
      <c r="I14" s="272">
        <v>129.2</v>
      </c>
      <c r="J14" s="5">
        <f>H14+H17+H20+H28+H46</f>
        <v>474.5</v>
      </c>
      <c r="K14" s="339">
        <f>I14+I17+I20+I28+I46</f>
        <v>474.5</v>
      </c>
      <c r="L14" s="5" t="s">
        <v>223</v>
      </c>
      <c r="M14" s="5"/>
      <c r="N14" s="5"/>
      <c r="O14" s="5"/>
    </row>
    <row r="15" spans="1:15" ht="12.75">
      <c r="A15" s="261" t="s">
        <v>185</v>
      </c>
      <c r="B15" s="237">
        <v>400</v>
      </c>
      <c r="C15" s="238" t="s">
        <v>27</v>
      </c>
      <c r="D15" s="238" t="s">
        <v>245</v>
      </c>
      <c r="E15" s="237">
        <v>120</v>
      </c>
      <c r="F15" s="237"/>
      <c r="G15" s="280">
        <f>G16+G17</f>
        <v>234.5</v>
      </c>
      <c r="H15" s="249">
        <f>H16+H17</f>
        <v>234.5</v>
      </c>
      <c r="I15" s="272">
        <f>I16+I17</f>
        <v>234.5</v>
      </c>
      <c r="J15" s="5">
        <f>H29+H47+H38</f>
        <v>96</v>
      </c>
      <c r="K15" s="339">
        <f>I29+I47+I38</f>
        <v>96</v>
      </c>
      <c r="L15" s="5" t="s">
        <v>224</v>
      </c>
      <c r="M15" s="5"/>
      <c r="N15" s="5"/>
      <c r="O15" s="5"/>
    </row>
    <row r="16" spans="1:15" ht="12.75">
      <c r="A16" s="261" t="s">
        <v>183</v>
      </c>
      <c r="B16" s="237">
        <v>400</v>
      </c>
      <c r="C16" s="238" t="s">
        <v>27</v>
      </c>
      <c r="D16" s="238" t="s">
        <v>245</v>
      </c>
      <c r="E16" s="237">
        <v>121</v>
      </c>
      <c r="F16" s="237">
        <v>211</v>
      </c>
      <c r="G16" s="280">
        <v>180.1</v>
      </c>
      <c r="H16" s="249">
        <v>180.1</v>
      </c>
      <c r="I16" s="272">
        <v>180.1</v>
      </c>
      <c r="J16" s="279">
        <f>H48+H139</f>
        <v>96.9</v>
      </c>
      <c r="K16" s="340">
        <f>I48+I139</f>
        <v>92.1</v>
      </c>
      <c r="L16" s="336" t="s">
        <v>225</v>
      </c>
      <c r="M16" s="5"/>
      <c r="N16" s="5"/>
      <c r="O16" s="5"/>
    </row>
    <row r="17" spans="1:15" ht="12.75">
      <c r="A17" s="261" t="s">
        <v>184</v>
      </c>
      <c r="B17" s="237">
        <v>400</v>
      </c>
      <c r="C17" s="238" t="s">
        <v>27</v>
      </c>
      <c r="D17" s="238" t="s">
        <v>245</v>
      </c>
      <c r="E17" s="237">
        <v>121</v>
      </c>
      <c r="F17" s="237">
        <v>213</v>
      </c>
      <c r="G17" s="280">
        <v>54.4</v>
      </c>
      <c r="H17" s="249">
        <v>54.4</v>
      </c>
      <c r="I17" s="272">
        <v>54.4</v>
      </c>
      <c r="J17" s="5">
        <f>H49+H118+H125</f>
        <v>343.85</v>
      </c>
      <c r="K17" s="339">
        <f>I49+I118+I125</f>
        <v>371.85</v>
      </c>
      <c r="L17" s="336" t="s">
        <v>226</v>
      </c>
      <c r="M17" s="5"/>
      <c r="N17" s="5"/>
      <c r="O17" s="5"/>
    </row>
    <row r="18" spans="1:15" ht="12.75">
      <c r="A18" s="261" t="s">
        <v>186</v>
      </c>
      <c r="B18" s="237">
        <v>400</v>
      </c>
      <c r="C18" s="238" t="s">
        <v>30</v>
      </c>
      <c r="D18" s="238" t="s">
        <v>245</v>
      </c>
      <c r="E18" s="237">
        <v>120</v>
      </c>
      <c r="F18" s="237"/>
      <c r="G18" s="280">
        <f>G19+G20</f>
        <v>290.70000000000005</v>
      </c>
      <c r="H18" s="249">
        <f>H19+H20</f>
        <v>290.70000000000005</v>
      </c>
      <c r="I18" s="272">
        <f>I19+I20</f>
        <v>290.70000000000005</v>
      </c>
      <c r="J18" s="5">
        <f>H31+H39+H70+H83+H95+H98+H101+H119+H136+H140</f>
        <v>452.29999999999995</v>
      </c>
      <c r="K18" s="339">
        <f>I31+I39+I70+I83+I95+I98+I101+I119+I136+I140</f>
        <v>458.7</v>
      </c>
      <c r="L18" s="336" t="s">
        <v>227</v>
      </c>
      <c r="M18" s="5"/>
      <c r="N18" s="5"/>
      <c r="O18" s="5"/>
    </row>
    <row r="19" spans="1:15" ht="12.75">
      <c r="A19" s="261" t="s">
        <v>183</v>
      </c>
      <c r="B19" s="237">
        <v>400</v>
      </c>
      <c r="C19" s="238" t="s">
        <v>30</v>
      </c>
      <c r="D19" s="238" t="s">
        <v>245</v>
      </c>
      <c r="E19" s="237">
        <v>121</v>
      </c>
      <c r="F19" s="237">
        <v>211</v>
      </c>
      <c r="G19" s="280">
        <v>223.3</v>
      </c>
      <c r="H19" s="249">
        <v>223.3</v>
      </c>
      <c r="I19" s="272">
        <v>223.3</v>
      </c>
      <c r="J19" s="279">
        <f>H32+H40+H62+H71+H75+H84+H90+H120+H141+H158</f>
        <v>701.1500000000001</v>
      </c>
      <c r="K19" s="340">
        <f>I32+I40+I62+I71+I75+I84+I90+I120+I141+I158</f>
        <v>782.6</v>
      </c>
      <c r="L19" s="336" t="s">
        <v>228</v>
      </c>
      <c r="M19" s="5"/>
      <c r="N19" s="5"/>
      <c r="O19" s="5"/>
    </row>
    <row r="20" spans="1:15" ht="12.75">
      <c r="A20" s="261" t="s">
        <v>184</v>
      </c>
      <c r="B20" s="237">
        <v>400</v>
      </c>
      <c r="C20" s="238" t="s">
        <v>30</v>
      </c>
      <c r="D20" s="238" t="s">
        <v>245</v>
      </c>
      <c r="E20" s="237">
        <v>121</v>
      </c>
      <c r="F20" s="237">
        <v>213</v>
      </c>
      <c r="G20" s="280">
        <v>67.4</v>
      </c>
      <c r="H20" s="249">
        <v>67.4</v>
      </c>
      <c r="I20" s="272">
        <v>67.4</v>
      </c>
      <c r="J20" s="5">
        <f>H24+H33+H34+H76+H121+H142+H143</f>
        <v>104.8</v>
      </c>
      <c r="K20" s="339">
        <f>I24+I33+I34+I76+I121+I142+I143</f>
        <v>111.1</v>
      </c>
      <c r="L20" s="336" t="s">
        <v>229</v>
      </c>
      <c r="M20" s="5"/>
      <c r="N20" s="5"/>
      <c r="O20" s="5"/>
    </row>
    <row r="21" spans="1:15" ht="12.75">
      <c r="A21" s="261" t="s">
        <v>187</v>
      </c>
      <c r="B21" s="237">
        <v>400</v>
      </c>
      <c r="C21" s="238" t="s">
        <v>249</v>
      </c>
      <c r="D21" s="238" t="s">
        <v>247</v>
      </c>
      <c r="E21" s="253">
        <v>244</v>
      </c>
      <c r="F21" s="237"/>
      <c r="G21" s="249">
        <f>G22</f>
        <v>150</v>
      </c>
      <c r="H21" s="249"/>
      <c r="I21" s="272"/>
      <c r="J21" s="5">
        <f>H153+H155</f>
        <v>104</v>
      </c>
      <c r="K21" s="339">
        <f>I153+I155</f>
        <v>124</v>
      </c>
      <c r="L21" s="336" t="s">
        <v>230</v>
      </c>
      <c r="M21" s="5"/>
      <c r="N21" s="5"/>
      <c r="O21" s="5"/>
    </row>
    <row r="22" spans="1:15" ht="12.75">
      <c r="A22" s="261" t="s">
        <v>420</v>
      </c>
      <c r="B22" s="237">
        <v>400</v>
      </c>
      <c r="C22" s="238" t="s">
        <v>249</v>
      </c>
      <c r="D22" s="238" t="s">
        <v>247</v>
      </c>
      <c r="E22" s="253">
        <v>244</v>
      </c>
      <c r="F22" s="237">
        <v>290</v>
      </c>
      <c r="G22" s="249">
        <v>150</v>
      </c>
      <c r="H22" s="249"/>
      <c r="I22" s="272"/>
      <c r="J22" s="5">
        <f>H35+H41+H52+H63+H72+H77+H91+H122+H134+H144+H147</f>
        <v>66.6</v>
      </c>
      <c r="K22" s="339">
        <f>I35+I41+I52+I63+I72+I77+I91+I122+I134+I144+I147</f>
        <v>87.69999999999999</v>
      </c>
      <c r="L22" s="336" t="s">
        <v>231</v>
      </c>
      <c r="M22" s="5"/>
      <c r="N22" s="5"/>
      <c r="O22" s="5"/>
    </row>
    <row r="23" spans="1:15" ht="25.5">
      <c r="A23" s="263" t="s">
        <v>189</v>
      </c>
      <c r="B23" s="237">
        <v>400</v>
      </c>
      <c r="C23" s="238" t="s">
        <v>78</v>
      </c>
      <c r="D23" s="238" t="s">
        <v>248</v>
      </c>
      <c r="E23" s="253">
        <v>244</v>
      </c>
      <c r="F23" s="237"/>
      <c r="G23" s="249">
        <f>G24</f>
        <v>22.1</v>
      </c>
      <c r="H23" s="249">
        <f>H24</f>
        <v>23</v>
      </c>
      <c r="I23" s="272">
        <f>I24</f>
        <v>24.3</v>
      </c>
      <c r="J23" s="5">
        <f>H36+H42+H53+H64+H73+H92+H123+H137+H145+H159+H68+H78</f>
        <v>366.8</v>
      </c>
      <c r="K23" s="339">
        <f>I36+I42+I53+I64+I73+I92+I123+I137+I145+I159+I68+I78</f>
        <v>376.8</v>
      </c>
      <c r="L23" s="336" t="s">
        <v>232</v>
      </c>
      <c r="M23" s="5"/>
      <c r="N23" s="5"/>
      <c r="O23" s="5"/>
    </row>
    <row r="24" spans="1:15" ht="12.75">
      <c r="A24" s="261" t="s">
        <v>420</v>
      </c>
      <c r="B24" s="237">
        <v>400</v>
      </c>
      <c r="C24" s="238" t="s">
        <v>78</v>
      </c>
      <c r="D24" s="238" t="s">
        <v>248</v>
      </c>
      <c r="E24" s="253">
        <v>244</v>
      </c>
      <c r="F24" s="237">
        <v>290</v>
      </c>
      <c r="G24" s="249">
        <v>22.1</v>
      </c>
      <c r="H24" s="249">
        <v>23</v>
      </c>
      <c r="I24" s="272">
        <v>24.3</v>
      </c>
      <c r="J24" s="5">
        <f>H149</f>
        <v>534.9</v>
      </c>
      <c r="K24" s="339">
        <f>I149</f>
        <v>534.9</v>
      </c>
      <c r="L24" s="336" t="s">
        <v>233</v>
      </c>
      <c r="M24" s="5"/>
      <c r="N24" s="5"/>
      <c r="O24" s="5"/>
    </row>
    <row r="25" spans="1:15" ht="12.75">
      <c r="A25" s="261" t="s">
        <v>37</v>
      </c>
      <c r="B25" s="237">
        <v>400</v>
      </c>
      <c r="C25" s="238" t="s">
        <v>79</v>
      </c>
      <c r="D25" s="239"/>
      <c r="E25" s="237"/>
      <c r="F25" s="237"/>
      <c r="G25" s="249">
        <f>G26+G37</f>
        <v>1280.3</v>
      </c>
      <c r="H25" s="249">
        <f>H26+H37</f>
        <v>1137.8</v>
      </c>
      <c r="I25" s="272">
        <f>I26+I37</f>
        <v>1137.8</v>
      </c>
      <c r="J25" s="5"/>
      <c r="K25" s="339"/>
      <c r="L25" s="336" t="s">
        <v>234</v>
      </c>
      <c r="M25" s="5"/>
      <c r="N25" s="5"/>
      <c r="O25" s="5"/>
    </row>
    <row r="26" spans="1:15" ht="12.75">
      <c r="A26" s="261" t="s">
        <v>37</v>
      </c>
      <c r="B26" s="237">
        <v>400</v>
      </c>
      <c r="C26" s="238" t="s">
        <v>79</v>
      </c>
      <c r="D26" s="238" t="s">
        <v>245</v>
      </c>
      <c r="E26" s="237"/>
      <c r="F26" s="237"/>
      <c r="G26" s="249">
        <f>G27+G28+G29+G30+G31+G32+G33+G35+G36+G34</f>
        <v>917.3</v>
      </c>
      <c r="H26" s="249">
        <f>H27+H28+H29+H30+H31+H32+H33+H35+H36+H34</f>
        <v>944.8</v>
      </c>
      <c r="I26" s="272">
        <f>I27+I28+I29+I30+I31+I32+I33+I35+I36+I34</f>
        <v>944.8</v>
      </c>
      <c r="J26" s="5"/>
      <c r="K26" s="339"/>
      <c r="L26" s="336" t="s">
        <v>235</v>
      </c>
      <c r="M26" s="5"/>
      <c r="N26" s="5"/>
      <c r="O26" s="5"/>
    </row>
    <row r="27" spans="1:15" ht="12.75">
      <c r="A27" s="261" t="s">
        <v>183</v>
      </c>
      <c r="B27" s="237">
        <v>400</v>
      </c>
      <c r="C27" s="238" t="s">
        <v>79</v>
      </c>
      <c r="D27" s="238" t="s">
        <v>245</v>
      </c>
      <c r="E27" s="237">
        <v>121</v>
      </c>
      <c r="F27" s="237">
        <v>211</v>
      </c>
      <c r="G27" s="280">
        <v>633.1</v>
      </c>
      <c r="H27" s="249">
        <v>633.1</v>
      </c>
      <c r="I27" s="272">
        <v>633.1</v>
      </c>
      <c r="J27" s="279">
        <f>SUM(J13:J26)</f>
        <v>4913.4</v>
      </c>
      <c r="K27" s="340">
        <f>SUM(K13:K26)</f>
        <v>5081.849999999999</v>
      </c>
      <c r="L27" s="5"/>
      <c r="M27" s="5"/>
      <c r="N27" s="5"/>
      <c r="O27" s="5"/>
    </row>
    <row r="28" spans="1:15" ht="12.75">
      <c r="A28" s="261" t="s">
        <v>184</v>
      </c>
      <c r="B28" s="237">
        <v>400</v>
      </c>
      <c r="C28" s="238" t="s">
        <v>79</v>
      </c>
      <c r="D28" s="238" t="s">
        <v>245</v>
      </c>
      <c r="E28" s="237">
        <v>121</v>
      </c>
      <c r="F28" s="237">
        <v>213</v>
      </c>
      <c r="G28" s="280">
        <v>191.2</v>
      </c>
      <c r="H28" s="249">
        <v>191.2</v>
      </c>
      <c r="I28" s="272">
        <v>191.2</v>
      </c>
      <c r="J28" s="5"/>
      <c r="K28" s="5"/>
      <c r="L28" s="5"/>
      <c r="M28" s="5"/>
      <c r="N28" s="5"/>
      <c r="O28" s="5"/>
    </row>
    <row r="29" spans="1:15" ht="12.75">
      <c r="A29" s="261" t="s">
        <v>191</v>
      </c>
      <c r="B29" s="237">
        <v>400</v>
      </c>
      <c r="C29" s="238" t="s">
        <v>79</v>
      </c>
      <c r="D29" s="238" t="s">
        <v>245</v>
      </c>
      <c r="E29" s="237">
        <v>244</v>
      </c>
      <c r="F29" s="237">
        <v>221</v>
      </c>
      <c r="G29" s="249">
        <v>40</v>
      </c>
      <c r="H29" s="249">
        <v>37.5</v>
      </c>
      <c r="I29" s="272">
        <v>37.5</v>
      </c>
      <c r="J29" s="5"/>
      <c r="K29" s="5"/>
      <c r="L29" s="5"/>
      <c r="M29" s="5"/>
      <c r="N29" s="5"/>
      <c r="O29" s="5"/>
    </row>
    <row r="30" spans="1:15" ht="12.75">
      <c r="A30" s="261" t="s">
        <v>192</v>
      </c>
      <c r="B30" s="237">
        <v>400</v>
      </c>
      <c r="C30" s="238" t="s">
        <v>79</v>
      </c>
      <c r="D30" s="238" t="s">
        <v>245</v>
      </c>
      <c r="E30" s="237">
        <v>244</v>
      </c>
      <c r="F30" s="237">
        <v>223</v>
      </c>
      <c r="G30" s="249"/>
      <c r="H30" s="249"/>
      <c r="I30" s="272"/>
      <c r="J30" s="5"/>
      <c r="K30" s="5"/>
      <c r="L30" s="5"/>
      <c r="M30" s="5"/>
      <c r="N30" s="5"/>
      <c r="O30" s="5"/>
    </row>
    <row r="31" spans="1:15" ht="12.75">
      <c r="A31" s="261" t="s">
        <v>193</v>
      </c>
      <c r="B31" s="237">
        <v>400</v>
      </c>
      <c r="C31" s="238" t="s">
        <v>79</v>
      </c>
      <c r="D31" s="238" t="s">
        <v>245</v>
      </c>
      <c r="E31" s="237">
        <v>244</v>
      </c>
      <c r="F31" s="237">
        <v>225</v>
      </c>
      <c r="G31" s="249">
        <v>11</v>
      </c>
      <c r="H31" s="249">
        <v>11</v>
      </c>
      <c r="I31" s="272">
        <v>11</v>
      </c>
      <c r="J31" s="5"/>
      <c r="K31" s="5"/>
      <c r="L31" s="5"/>
      <c r="M31" s="5"/>
      <c r="N31" s="5"/>
      <c r="O31" s="5"/>
    </row>
    <row r="32" spans="1:15" ht="12.75">
      <c r="A32" s="261" t="s">
        <v>194</v>
      </c>
      <c r="B32" s="237">
        <v>400</v>
      </c>
      <c r="C32" s="238" t="s">
        <v>79</v>
      </c>
      <c r="D32" s="238" t="s">
        <v>245</v>
      </c>
      <c r="E32" s="237">
        <v>244</v>
      </c>
      <c r="F32" s="237">
        <v>226</v>
      </c>
      <c r="G32" s="249">
        <v>10</v>
      </c>
      <c r="H32" s="249">
        <v>20</v>
      </c>
      <c r="I32" s="272">
        <v>20</v>
      </c>
      <c r="J32" s="5"/>
      <c r="K32" s="5"/>
      <c r="L32" s="5"/>
      <c r="M32" s="5"/>
      <c r="N32" s="5"/>
      <c r="O32" s="5"/>
    </row>
    <row r="33" spans="1:15" ht="12.75">
      <c r="A33" s="261" t="s">
        <v>420</v>
      </c>
      <c r="B33" s="237">
        <v>400</v>
      </c>
      <c r="C33" s="238" t="s">
        <v>79</v>
      </c>
      <c r="D33" s="238" t="s">
        <v>245</v>
      </c>
      <c r="E33" s="237">
        <v>244</v>
      </c>
      <c r="F33" s="237">
        <v>290</v>
      </c>
      <c r="G33" s="249">
        <v>6</v>
      </c>
      <c r="H33" s="249">
        <v>6</v>
      </c>
      <c r="I33" s="272">
        <v>6</v>
      </c>
      <c r="J33" s="5"/>
      <c r="K33" s="5"/>
      <c r="L33" s="5"/>
      <c r="M33" s="5"/>
      <c r="N33" s="5"/>
      <c r="O33" s="5"/>
    </row>
    <row r="34" spans="1:15" ht="38.25">
      <c r="A34" s="264" t="s">
        <v>165</v>
      </c>
      <c r="B34" s="237">
        <v>400</v>
      </c>
      <c r="C34" s="238" t="s">
        <v>79</v>
      </c>
      <c r="D34" s="238" t="s">
        <v>245</v>
      </c>
      <c r="E34" s="237">
        <v>852</v>
      </c>
      <c r="F34" s="237">
        <v>290</v>
      </c>
      <c r="G34" s="249">
        <v>10</v>
      </c>
      <c r="H34" s="249">
        <v>10</v>
      </c>
      <c r="I34" s="272">
        <v>10</v>
      </c>
      <c r="J34" s="5"/>
      <c r="K34" s="5"/>
      <c r="L34" s="5"/>
      <c r="M34" s="5"/>
      <c r="N34" s="5"/>
      <c r="O34" s="5"/>
    </row>
    <row r="35" spans="1:15" ht="12.75">
      <c r="A35" s="261" t="s">
        <v>196</v>
      </c>
      <c r="B35" s="237">
        <v>400</v>
      </c>
      <c r="C35" s="238" t="s">
        <v>79</v>
      </c>
      <c r="D35" s="238" t="s">
        <v>245</v>
      </c>
      <c r="E35" s="237">
        <v>244</v>
      </c>
      <c r="F35" s="237">
        <v>310</v>
      </c>
      <c r="G35" s="249">
        <v>6</v>
      </c>
      <c r="H35" s="249">
        <v>6</v>
      </c>
      <c r="I35" s="272">
        <v>6</v>
      </c>
      <c r="J35" s="5"/>
      <c r="K35" s="5"/>
      <c r="L35" s="5"/>
      <c r="M35" s="5"/>
      <c r="N35" s="5"/>
      <c r="O35" s="5"/>
    </row>
    <row r="36" spans="1:15" ht="25.5">
      <c r="A36" s="263" t="s">
        <v>188</v>
      </c>
      <c r="B36" s="237">
        <v>400</v>
      </c>
      <c r="C36" s="238" t="s">
        <v>79</v>
      </c>
      <c r="D36" s="238" t="s">
        <v>245</v>
      </c>
      <c r="E36" s="237">
        <v>244</v>
      </c>
      <c r="F36" s="237">
        <v>340</v>
      </c>
      <c r="G36" s="249">
        <v>10</v>
      </c>
      <c r="H36" s="249">
        <v>30</v>
      </c>
      <c r="I36" s="272">
        <v>30</v>
      </c>
      <c r="J36" s="5"/>
      <c r="K36" s="5"/>
      <c r="L36" s="5"/>
      <c r="M36" s="5"/>
      <c r="N36" s="5"/>
      <c r="O36" s="5"/>
    </row>
    <row r="37" spans="1:15" ht="89.25">
      <c r="A37" s="263" t="s">
        <v>197</v>
      </c>
      <c r="B37" s="237">
        <v>400</v>
      </c>
      <c r="C37" s="238" t="s">
        <v>79</v>
      </c>
      <c r="D37" s="239">
        <v>7953401</v>
      </c>
      <c r="E37" s="237">
        <v>240</v>
      </c>
      <c r="F37" s="237"/>
      <c r="G37" s="249">
        <f>G38+G40+G42+G41+G39</f>
        <v>363</v>
      </c>
      <c r="H37" s="249">
        <f>H38+H40+H42+H41+H39</f>
        <v>193</v>
      </c>
      <c r="I37" s="249">
        <f>I38+I40+I42+I41+I39</f>
        <v>193</v>
      </c>
      <c r="J37" s="5"/>
      <c r="K37" s="5"/>
      <c r="L37" s="5"/>
      <c r="M37" s="5"/>
      <c r="N37" s="5"/>
      <c r="O37" s="5"/>
    </row>
    <row r="38" spans="1:15" ht="12.75">
      <c r="A38" s="261" t="s">
        <v>191</v>
      </c>
      <c r="B38" s="237">
        <v>400</v>
      </c>
      <c r="C38" s="238" t="s">
        <v>79</v>
      </c>
      <c r="D38" s="239">
        <v>7953401</v>
      </c>
      <c r="E38" s="237">
        <v>242</v>
      </c>
      <c r="F38" s="237">
        <v>221</v>
      </c>
      <c r="G38" s="249">
        <v>53</v>
      </c>
      <c r="H38" s="249">
        <v>53</v>
      </c>
      <c r="I38" s="272">
        <v>53</v>
      </c>
      <c r="J38" s="5"/>
      <c r="K38" s="5"/>
      <c r="L38" s="5"/>
      <c r="M38" s="5"/>
      <c r="N38" s="5"/>
      <c r="O38" s="5"/>
    </row>
    <row r="39" spans="1:15" ht="12.75">
      <c r="A39" s="261" t="s">
        <v>193</v>
      </c>
      <c r="B39" s="237">
        <v>400</v>
      </c>
      <c r="C39" s="238" t="s">
        <v>79</v>
      </c>
      <c r="D39" s="239">
        <v>7953401</v>
      </c>
      <c r="E39" s="237">
        <v>242</v>
      </c>
      <c r="F39" s="237">
        <v>225</v>
      </c>
      <c r="G39" s="249">
        <v>20</v>
      </c>
      <c r="H39" s="249"/>
      <c r="I39" s="272"/>
      <c r="J39" s="5"/>
      <c r="K39" s="5"/>
      <c r="L39" s="5"/>
      <c r="M39" s="5"/>
      <c r="N39" s="5"/>
      <c r="O39" s="5"/>
    </row>
    <row r="40" spans="1:15" ht="12.75">
      <c r="A40" s="261" t="s">
        <v>194</v>
      </c>
      <c r="B40" s="237">
        <v>400</v>
      </c>
      <c r="C40" s="238" t="s">
        <v>79</v>
      </c>
      <c r="D40" s="239">
        <v>7953401</v>
      </c>
      <c r="E40" s="237">
        <v>242</v>
      </c>
      <c r="F40" s="237">
        <v>226</v>
      </c>
      <c r="G40" s="249">
        <v>190</v>
      </c>
      <c r="H40" s="249">
        <v>120</v>
      </c>
      <c r="I40" s="272">
        <v>120</v>
      </c>
      <c r="J40" s="5"/>
      <c r="K40" s="5"/>
      <c r="L40" s="5"/>
      <c r="M40" s="5"/>
      <c r="N40" s="5"/>
      <c r="O40" s="5"/>
    </row>
    <row r="41" spans="1:15" ht="12.75">
      <c r="A41" s="261" t="s">
        <v>196</v>
      </c>
      <c r="B41" s="237">
        <v>400</v>
      </c>
      <c r="C41" s="238" t="s">
        <v>79</v>
      </c>
      <c r="D41" s="239">
        <v>7953401</v>
      </c>
      <c r="E41" s="237">
        <v>242</v>
      </c>
      <c r="F41" s="237">
        <v>310</v>
      </c>
      <c r="G41" s="249">
        <v>20</v>
      </c>
      <c r="H41" s="249">
        <v>10</v>
      </c>
      <c r="I41" s="272">
        <v>10</v>
      </c>
      <c r="J41" s="5"/>
      <c r="K41" s="5"/>
      <c r="L41" s="5"/>
      <c r="M41" s="5"/>
      <c r="N41" s="5"/>
      <c r="O41" s="5"/>
    </row>
    <row r="42" spans="1:15" ht="25.5">
      <c r="A42" s="263" t="s">
        <v>188</v>
      </c>
      <c r="B42" s="237">
        <v>400</v>
      </c>
      <c r="C42" s="238" t="s">
        <v>79</v>
      </c>
      <c r="D42" s="239">
        <v>7953401</v>
      </c>
      <c r="E42" s="237">
        <v>242</v>
      </c>
      <c r="F42" s="237">
        <v>340</v>
      </c>
      <c r="G42" s="249">
        <v>80</v>
      </c>
      <c r="H42" s="249">
        <v>10</v>
      </c>
      <c r="I42" s="272">
        <v>10</v>
      </c>
      <c r="J42" s="5"/>
      <c r="K42" s="5"/>
      <c r="L42" s="5"/>
      <c r="M42" s="5"/>
      <c r="N42" s="5"/>
      <c r="O42" s="5"/>
    </row>
    <row r="43" spans="1:15" ht="12.75">
      <c r="A43" s="261" t="s">
        <v>424</v>
      </c>
      <c r="B43" s="237">
        <v>400</v>
      </c>
      <c r="C43" s="238" t="s">
        <v>82</v>
      </c>
      <c r="D43" s="239"/>
      <c r="E43" s="237"/>
      <c r="F43" s="237"/>
      <c r="G43" s="249">
        <f>G44+G47+G48+G49+G50+G51+G52+G53</f>
        <v>162.74999999999997</v>
      </c>
      <c r="H43" s="249">
        <f>H44+H47+H48+H49+H50+H51+H52+H53</f>
        <v>162.74999999999997</v>
      </c>
      <c r="I43" s="272">
        <f>I44+I47+I48+I49+I50+I51+I52+I53</f>
        <v>162.74999999999997</v>
      </c>
      <c r="J43" s="5"/>
      <c r="K43" s="5"/>
      <c r="L43" s="5"/>
      <c r="M43" s="5"/>
      <c r="N43" s="5"/>
      <c r="O43" s="5"/>
    </row>
    <row r="44" spans="1:15" ht="25.5">
      <c r="A44" s="263" t="s">
        <v>198</v>
      </c>
      <c r="B44" s="237">
        <v>400</v>
      </c>
      <c r="C44" s="239" t="s">
        <v>82</v>
      </c>
      <c r="D44" s="238" t="s">
        <v>246</v>
      </c>
      <c r="E44" s="237">
        <v>120</v>
      </c>
      <c r="F44" s="237"/>
      <c r="G44" s="249">
        <f>G45+G46</f>
        <v>139.39999999999998</v>
      </c>
      <c r="H44" s="249">
        <f>H45+H46</f>
        <v>139.39999999999998</v>
      </c>
      <c r="I44" s="272">
        <f>I45+I46</f>
        <v>139.39999999999998</v>
      </c>
      <c r="J44" s="5"/>
      <c r="K44" s="5"/>
      <c r="L44" s="5"/>
      <c r="M44" s="5"/>
      <c r="N44" s="5"/>
      <c r="O44" s="5"/>
    </row>
    <row r="45" spans="1:15" ht="12.75">
      <c r="A45" s="261" t="s">
        <v>183</v>
      </c>
      <c r="B45" s="237">
        <v>400</v>
      </c>
      <c r="C45" s="239" t="s">
        <v>82</v>
      </c>
      <c r="D45" s="238" t="s">
        <v>246</v>
      </c>
      <c r="E45" s="237">
        <v>121</v>
      </c>
      <c r="F45" s="237">
        <v>211</v>
      </c>
      <c r="G45" s="249">
        <v>107.1</v>
      </c>
      <c r="H45" s="249">
        <v>107.1</v>
      </c>
      <c r="I45" s="272">
        <v>107.1</v>
      </c>
      <c r="J45" s="5"/>
      <c r="K45" s="5"/>
      <c r="L45" s="5"/>
      <c r="M45" s="5"/>
      <c r="N45" s="5"/>
      <c r="O45" s="5"/>
    </row>
    <row r="46" spans="1:15" ht="12.75">
      <c r="A46" s="261" t="s">
        <v>184</v>
      </c>
      <c r="B46" s="237">
        <v>400</v>
      </c>
      <c r="C46" s="239" t="s">
        <v>82</v>
      </c>
      <c r="D46" s="238" t="s">
        <v>246</v>
      </c>
      <c r="E46" s="237">
        <v>121</v>
      </c>
      <c r="F46" s="237">
        <v>213</v>
      </c>
      <c r="G46" s="249">
        <v>32.3</v>
      </c>
      <c r="H46" s="249">
        <v>32.3</v>
      </c>
      <c r="I46" s="272">
        <v>32.3</v>
      </c>
      <c r="J46" s="5"/>
      <c r="K46" s="5"/>
      <c r="L46" s="5"/>
      <c r="M46" s="5"/>
      <c r="N46" s="5"/>
      <c r="O46" s="5"/>
    </row>
    <row r="47" spans="1:15" ht="12.75">
      <c r="A47" s="261" t="s">
        <v>191</v>
      </c>
      <c r="B47" s="237">
        <v>400</v>
      </c>
      <c r="C47" s="239" t="s">
        <v>82</v>
      </c>
      <c r="D47" s="238" t="s">
        <v>246</v>
      </c>
      <c r="E47" s="253">
        <v>244</v>
      </c>
      <c r="F47" s="237">
        <v>221</v>
      </c>
      <c r="G47" s="249">
        <v>5.5</v>
      </c>
      <c r="H47" s="249">
        <v>5.5</v>
      </c>
      <c r="I47" s="272">
        <v>5.5</v>
      </c>
      <c r="J47" s="5"/>
      <c r="K47" s="5"/>
      <c r="L47" s="5"/>
      <c r="M47" s="5"/>
      <c r="N47" s="5"/>
      <c r="O47" s="5"/>
    </row>
    <row r="48" spans="1:15" ht="12.75">
      <c r="A48" s="261" t="s">
        <v>195</v>
      </c>
      <c r="B48" s="237">
        <v>400</v>
      </c>
      <c r="C48" s="239" t="s">
        <v>82</v>
      </c>
      <c r="D48" s="238" t="s">
        <v>246</v>
      </c>
      <c r="E48" s="253">
        <v>244</v>
      </c>
      <c r="F48" s="237">
        <v>222</v>
      </c>
      <c r="G48" s="249">
        <v>4</v>
      </c>
      <c r="H48" s="249">
        <v>4</v>
      </c>
      <c r="I48" s="272">
        <v>4</v>
      </c>
      <c r="J48" s="5"/>
      <c r="K48" s="5"/>
      <c r="L48" s="5"/>
      <c r="M48" s="5"/>
      <c r="N48" s="5"/>
      <c r="O48" s="5"/>
    </row>
    <row r="49" spans="1:15" ht="12.75">
      <c r="A49" s="261" t="s">
        <v>192</v>
      </c>
      <c r="B49" s="237">
        <v>400</v>
      </c>
      <c r="C49" s="239" t="s">
        <v>82</v>
      </c>
      <c r="D49" s="238" t="s">
        <v>246</v>
      </c>
      <c r="E49" s="253">
        <v>244</v>
      </c>
      <c r="F49" s="237">
        <v>223</v>
      </c>
      <c r="G49" s="249">
        <v>3.85</v>
      </c>
      <c r="H49" s="249">
        <v>3.85</v>
      </c>
      <c r="I49" s="272">
        <v>3.85</v>
      </c>
      <c r="J49" s="5"/>
      <c r="K49" s="5"/>
      <c r="L49" s="5"/>
      <c r="M49" s="5"/>
      <c r="N49" s="5"/>
      <c r="O49" s="5"/>
    </row>
    <row r="50" spans="1:15" ht="12.75">
      <c r="A50" s="261" t="s">
        <v>199</v>
      </c>
      <c r="B50" s="237">
        <v>400</v>
      </c>
      <c r="C50" s="239" t="s">
        <v>82</v>
      </c>
      <c r="D50" s="238" t="s">
        <v>246</v>
      </c>
      <c r="E50" s="253">
        <v>244</v>
      </c>
      <c r="F50" s="237">
        <v>224</v>
      </c>
      <c r="G50" s="249"/>
      <c r="H50" s="249"/>
      <c r="I50" s="272"/>
      <c r="J50" s="5"/>
      <c r="K50" s="5"/>
      <c r="L50" s="5"/>
      <c r="M50" s="5"/>
      <c r="N50" s="5"/>
      <c r="O50" s="5"/>
    </row>
    <row r="51" spans="1:15" ht="12.75">
      <c r="A51" s="261" t="s">
        <v>194</v>
      </c>
      <c r="B51" s="237">
        <v>400</v>
      </c>
      <c r="C51" s="239" t="s">
        <v>82</v>
      </c>
      <c r="D51" s="238" t="s">
        <v>246</v>
      </c>
      <c r="E51" s="253">
        <v>244</v>
      </c>
      <c r="F51" s="237">
        <v>226</v>
      </c>
      <c r="G51" s="249"/>
      <c r="H51" s="249"/>
      <c r="I51" s="272"/>
      <c r="J51" s="5"/>
      <c r="K51" s="5"/>
      <c r="L51" s="5"/>
      <c r="M51" s="5"/>
      <c r="N51" s="5"/>
      <c r="O51" s="5"/>
    </row>
    <row r="52" spans="1:15" ht="25.5">
      <c r="A52" s="263" t="s">
        <v>196</v>
      </c>
      <c r="B52" s="237">
        <v>400</v>
      </c>
      <c r="C52" s="239" t="s">
        <v>82</v>
      </c>
      <c r="D52" s="238" t="s">
        <v>246</v>
      </c>
      <c r="E52" s="253">
        <v>244</v>
      </c>
      <c r="F52" s="237">
        <v>310</v>
      </c>
      <c r="G52" s="249"/>
      <c r="H52" s="249"/>
      <c r="I52" s="272"/>
      <c r="J52" s="5"/>
      <c r="K52" s="5"/>
      <c r="L52" s="5"/>
      <c r="M52" s="5"/>
      <c r="N52" s="5"/>
      <c r="O52" s="5"/>
    </row>
    <row r="53" spans="1:15" ht="25.5">
      <c r="A53" s="263" t="s">
        <v>188</v>
      </c>
      <c r="B53" s="237">
        <v>400</v>
      </c>
      <c r="C53" s="239" t="s">
        <v>82</v>
      </c>
      <c r="D53" s="238" t="s">
        <v>246</v>
      </c>
      <c r="E53" s="253">
        <v>244</v>
      </c>
      <c r="F53" s="237">
        <v>340</v>
      </c>
      <c r="G53" s="249">
        <v>10</v>
      </c>
      <c r="H53" s="249">
        <v>10</v>
      </c>
      <c r="I53" s="272">
        <v>10</v>
      </c>
      <c r="J53" s="5"/>
      <c r="K53" s="5"/>
      <c r="L53" s="5"/>
      <c r="M53" s="5"/>
      <c r="N53" s="5"/>
      <c r="O53" s="5"/>
    </row>
    <row r="54" spans="1:15" ht="29.25" customHeight="1">
      <c r="A54" s="263" t="s">
        <v>425</v>
      </c>
      <c r="B54" s="237">
        <v>400</v>
      </c>
      <c r="C54" s="239" t="s">
        <v>211</v>
      </c>
      <c r="D54" s="239"/>
      <c r="E54" s="237"/>
      <c r="F54" s="237"/>
      <c r="G54" s="249">
        <f>G60+G69+G74+G55</f>
        <v>109.5</v>
      </c>
      <c r="H54" s="249">
        <f>H60+H69+H74</f>
        <v>83.5</v>
      </c>
      <c r="I54" s="272">
        <f>I60+I69+I74</f>
        <v>83.5</v>
      </c>
      <c r="J54" s="5"/>
      <c r="K54" s="5"/>
      <c r="L54" s="5"/>
      <c r="M54" s="5"/>
      <c r="N54" s="5"/>
      <c r="O54" s="5"/>
    </row>
    <row r="55" spans="1:15" ht="60">
      <c r="A55" s="333" t="s">
        <v>209</v>
      </c>
      <c r="B55" s="237">
        <v>400</v>
      </c>
      <c r="C55" s="239" t="s">
        <v>210</v>
      </c>
      <c r="D55" s="239"/>
      <c r="E55" s="237"/>
      <c r="F55" s="237"/>
      <c r="G55" s="249">
        <f>G56+G57+G58+G59</f>
        <v>10</v>
      </c>
      <c r="H55" s="249"/>
      <c r="I55" s="272"/>
      <c r="J55" s="5"/>
      <c r="K55" s="5"/>
      <c r="L55" s="5"/>
      <c r="M55" s="5"/>
      <c r="N55" s="5"/>
      <c r="O55" s="5"/>
    </row>
    <row r="56" spans="1:15" ht="12.75">
      <c r="A56" s="261" t="s">
        <v>194</v>
      </c>
      <c r="B56" s="237">
        <v>400</v>
      </c>
      <c r="C56" s="239" t="s">
        <v>210</v>
      </c>
      <c r="D56" s="239" t="s">
        <v>221</v>
      </c>
      <c r="E56" s="237">
        <v>244</v>
      </c>
      <c r="F56" s="237">
        <v>226</v>
      </c>
      <c r="G56" s="249">
        <v>2</v>
      </c>
      <c r="H56" s="249"/>
      <c r="I56" s="272"/>
      <c r="J56" s="5"/>
      <c r="K56" s="5"/>
      <c r="L56" s="5"/>
      <c r="M56" s="5"/>
      <c r="N56" s="5"/>
      <c r="O56" s="5"/>
    </row>
    <row r="57" spans="1:15" ht="12.75">
      <c r="A57" s="261" t="s">
        <v>420</v>
      </c>
      <c r="B57" s="237">
        <v>400</v>
      </c>
      <c r="C57" s="239" t="s">
        <v>210</v>
      </c>
      <c r="D57" s="239" t="s">
        <v>221</v>
      </c>
      <c r="E57" s="237">
        <v>244</v>
      </c>
      <c r="F57" s="237">
        <v>290</v>
      </c>
      <c r="G57" s="249">
        <v>3</v>
      </c>
      <c r="H57" s="249"/>
      <c r="I57" s="272"/>
      <c r="J57" s="5"/>
      <c r="K57" s="5"/>
      <c r="L57" s="5"/>
      <c r="M57" s="5"/>
      <c r="N57" s="5"/>
      <c r="O57" s="5"/>
    </row>
    <row r="58" spans="1:15" ht="25.5">
      <c r="A58" s="263" t="s">
        <v>196</v>
      </c>
      <c r="B58" s="237">
        <v>400</v>
      </c>
      <c r="C58" s="239" t="s">
        <v>210</v>
      </c>
      <c r="D58" s="239" t="s">
        <v>221</v>
      </c>
      <c r="E58" s="237">
        <v>244</v>
      </c>
      <c r="F58" s="237">
        <v>310</v>
      </c>
      <c r="G58" s="249">
        <v>2</v>
      </c>
      <c r="H58" s="249"/>
      <c r="I58" s="272"/>
      <c r="J58" s="5"/>
      <c r="K58" s="5"/>
      <c r="L58" s="5"/>
      <c r="M58" s="5"/>
      <c r="N58" s="5"/>
      <c r="O58" s="5"/>
    </row>
    <row r="59" spans="1:15" ht="25.5">
      <c r="A59" s="263" t="s">
        <v>188</v>
      </c>
      <c r="B59" s="237">
        <v>400</v>
      </c>
      <c r="C59" s="239" t="s">
        <v>210</v>
      </c>
      <c r="D59" s="239" t="s">
        <v>221</v>
      </c>
      <c r="E59" s="237">
        <v>244</v>
      </c>
      <c r="F59" s="237">
        <v>340</v>
      </c>
      <c r="G59" s="249">
        <v>3</v>
      </c>
      <c r="H59" s="249"/>
      <c r="I59" s="272"/>
      <c r="J59" s="5"/>
      <c r="K59" s="5"/>
      <c r="L59" s="5"/>
      <c r="M59" s="5"/>
      <c r="N59" s="5"/>
      <c r="O59" s="5"/>
    </row>
    <row r="60" spans="1:15" ht="63.75">
      <c r="A60" s="263" t="s">
        <v>200</v>
      </c>
      <c r="B60" s="237">
        <v>400</v>
      </c>
      <c r="C60" s="239" t="s">
        <v>42</v>
      </c>
      <c r="D60" s="239"/>
      <c r="E60" s="237"/>
      <c r="F60" s="237"/>
      <c r="G60" s="249">
        <f>G61+G67+G65</f>
        <v>49.5</v>
      </c>
      <c r="H60" s="249">
        <f>H61+H67</f>
        <v>50</v>
      </c>
      <c r="I60" s="272">
        <f>I61+I67</f>
        <v>50</v>
      </c>
      <c r="J60" s="5"/>
      <c r="K60" s="5"/>
      <c r="L60" s="5"/>
      <c r="M60" s="5"/>
      <c r="N60" s="5"/>
      <c r="O60" s="5"/>
    </row>
    <row r="61" spans="1:15" ht="63.75">
      <c r="A61" s="263" t="s">
        <v>200</v>
      </c>
      <c r="B61" s="237">
        <v>400</v>
      </c>
      <c r="C61" s="239" t="s">
        <v>42</v>
      </c>
      <c r="D61" s="239">
        <v>2180100</v>
      </c>
      <c r="E61" s="237">
        <v>244</v>
      </c>
      <c r="F61" s="237"/>
      <c r="G61" s="249">
        <f>G62+G63+G64</f>
        <v>29.5</v>
      </c>
      <c r="H61" s="249">
        <f>H62+H63+H64</f>
        <v>40</v>
      </c>
      <c r="I61" s="272">
        <f>I62+I63+I64</f>
        <v>40</v>
      </c>
      <c r="J61" s="5"/>
      <c r="K61" s="5"/>
      <c r="L61" s="5"/>
      <c r="M61" s="5"/>
      <c r="N61" s="5"/>
      <c r="O61" s="5"/>
    </row>
    <row r="62" spans="1:15" ht="12.75">
      <c r="A62" s="261" t="s">
        <v>194</v>
      </c>
      <c r="B62" s="237">
        <v>400</v>
      </c>
      <c r="C62" s="239" t="s">
        <v>42</v>
      </c>
      <c r="D62" s="239">
        <v>2180100</v>
      </c>
      <c r="E62" s="237">
        <v>244</v>
      </c>
      <c r="F62" s="237">
        <v>226</v>
      </c>
      <c r="G62" s="249">
        <v>2</v>
      </c>
      <c r="H62" s="249">
        <v>3</v>
      </c>
      <c r="I62" s="272">
        <v>3</v>
      </c>
      <c r="J62" s="5"/>
      <c r="K62" s="5"/>
      <c r="L62" s="5"/>
      <c r="M62" s="5"/>
      <c r="N62" s="5"/>
      <c r="O62" s="5"/>
    </row>
    <row r="63" spans="1:15" ht="12.75">
      <c r="A63" s="261" t="s">
        <v>196</v>
      </c>
      <c r="B63" s="237">
        <v>400</v>
      </c>
      <c r="C63" s="239" t="s">
        <v>42</v>
      </c>
      <c r="D63" s="239">
        <v>2180100</v>
      </c>
      <c r="E63" s="237">
        <v>244</v>
      </c>
      <c r="F63" s="237">
        <v>310</v>
      </c>
      <c r="G63" s="249">
        <v>20</v>
      </c>
      <c r="H63" s="249">
        <v>22</v>
      </c>
      <c r="I63" s="272">
        <v>22</v>
      </c>
      <c r="J63" s="5"/>
      <c r="K63" s="5"/>
      <c r="L63" s="5"/>
      <c r="M63" s="5"/>
      <c r="N63" s="5"/>
      <c r="O63" s="5"/>
    </row>
    <row r="64" spans="1:15" ht="25.5">
      <c r="A64" s="263" t="s">
        <v>188</v>
      </c>
      <c r="B64" s="237">
        <v>400</v>
      </c>
      <c r="C64" s="239" t="s">
        <v>42</v>
      </c>
      <c r="D64" s="239">
        <v>2180100</v>
      </c>
      <c r="E64" s="237">
        <v>244</v>
      </c>
      <c r="F64" s="237">
        <v>340</v>
      </c>
      <c r="G64" s="249">
        <v>7.5</v>
      </c>
      <c r="H64" s="249">
        <v>15</v>
      </c>
      <c r="I64" s="272">
        <v>15</v>
      </c>
      <c r="J64" s="5"/>
      <c r="K64" s="5"/>
      <c r="L64" s="5"/>
      <c r="M64" s="5"/>
      <c r="N64" s="5"/>
      <c r="O64" s="5"/>
    </row>
    <row r="65" spans="1:15" ht="12.75">
      <c r="A65" s="335" t="s">
        <v>220</v>
      </c>
      <c r="B65" s="237">
        <v>400</v>
      </c>
      <c r="C65" s="239" t="s">
        <v>42</v>
      </c>
      <c r="D65" s="239">
        <v>2180100</v>
      </c>
      <c r="E65" s="237">
        <v>540</v>
      </c>
      <c r="F65" s="237"/>
      <c r="G65" s="249">
        <f>G66</f>
        <v>10</v>
      </c>
      <c r="H65" s="249"/>
      <c r="I65" s="272"/>
      <c r="J65" s="5"/>
      <c r="K65" s="5"/>
      <c r="L65" s="5"/>
      <c r="M65" s="5"/>
      <c r="N65" s="5"/>
      <c r="O65" s="5"/>
    </row>
    <row r="66" spans="1:15" ht="72">
      <c r="A66" s="335" t="s">
        <v>219</v>
      </c>
      <c r="B66" s="237">
        <v>400</v>
      </c>
      <c r="C66" s="239" t="s">
        <v>42</v>
      </c>
      <c r="D66" s="239">
        <v>2180100</v>
      </c>
      <c r="E66" s="237">
        <v>540</v>
      </c>
      <c r="F66" s="237">
        <v>251</v>
      </c>
      <c r="G66" s="249">
        <v>10</v>
      </c>
      <c r="H66" s="249"/>
      <c r="I66" s="272"/>
      <c r="J66" s="5"/>
      <c r="K66" s="5"/>
      <c r="L66" s="5"/>
      <c r="M66" s="5"/>
      <c r="N66" s="5"/>
      <c r="O66" s="5"/>
    </row>
    <row r="67" spans="1:15" ht="63.75">
      <c r="A67" s="263" t="s">
        <v>809</v>
      </c>
      <c r="B67" s="237">
        <v>400</v>
      </c>
      <c r="C67" s="239" t="s">
        <v>42</v>
      </c>
      <c r="D67" s="239">
        <v>5201504</v>
      </c>
      <c r="E67" s="237">
        <v>244</v>
      </c>
      <c r="F67" s="237"/>
      <c r="G67" s="249">
        <v>10</v>
      </c>
      <c r="H67" s="249">
        <v>10</v>
      </c>
      <c r="I67" s="272">
        <v>10</v>
      </c>
      <c r="J67" s="5"/>
      <c r="K67" s="5"/>
      <c r="L67" s="5"/>
      <c r="M67" s="5"/>
      <c r="N67" s="5"/>
      <c r="O67" s="5"/>
    </row>
    <row r="68" spans="1:15" ht="25.5">
      <c r="A68" s="263" t="s">
        <v>188</v>
      </c>
      <c r="B68" s="237">
        <v>400</v>
      </c>
      <c r="C68" s="239" t="s">
        <v>42</v>
      </c>
      <c r="D68" s="239">
        <v>5201504</v>
      </c>
      <c r="E68" s="237">
        <v>244</v>
      </c>
      <c r="F68" s="237">
        <v>340</v>
      </c>
      <c r="G68" s="249">
        <v>10</v>
      </c>
      <c r="H68" s="249">
        <v>10</v>
      </c>
      <c r="I68" s="272">
        <v>10</v>
      </c>
      <c r="J68" s="5"/>
      <c r="K68" s="5"/>
      <c r="L68" s="5"/>
      <c r="M68" s="5"/>
      <c r="N68" s="5"/>
      <c r="O68" s="5"/>
    </row>
    <row r="69" spans="1:15" ht="12.75">
      <c r="A69" s="261" t="s">
        <v>391</v>
      </c>
      <c r="B69" s="237">
        <v>400</v>
      </c>
      <c r="C69" s="239" t="s">
        <v>92</v>
      </c>
      <c r="D69" s="239">
        <v>2479900</v>
      </c>
      <c r="E69" s="237">
        <v>244</v>
      </c>
      <c r="F69" s="237"/>
      <c r="G69" s="249">
        <f>G70+G71+G72+G73</f>
        <v>45</v>
      </c>
      <c r="H69" s="249">
        <f>H70+H71+H72+H73</f>
        <v>30</v>
      </c>
      <c r="I69" s="272">
        <f>I70+I71+I72+I73</f>
        <v>30</v>
      </c>
      <c r="J69" s="5"/>
      <c r="K69" s="5"/>
      <c r="L69" s="5"/>
      <c r="M69" s="5"/>
      <c r="N69" s="5"/>
      <c r="O69" s="5"/>
    </row>
    <row r="70" spans="1:15" ht="12.75">
      <c r="A70" s="261" t="s">
        <v>193</v>
      </c>
      <c r="B70" s="237">
        <v>400</v>
      </c>
      <c r="C70" s="239" t="s">
        <v>92</v>
      </c>
      <c r="D70" s="239">
        <v>2479900</v>
      </c>
      <c r="E70" s="237">
        <v>244</v>
      </c>
      <c r="F70" s="237">
        <v>225</v>
      </c>
      <c r="G70" s="249">
        <v>25</v>
      </c>
      <c r="H70" s="249">
        <v>12</v>
      </c>
      <c r="I70" s="272">
        <v>12</v>
      </c>
      <c r="J70" s="5"/>
      <c r="K70" s="5"/>
      <c r="L70" s="5"/>
      <c r="M70" s="5"/>
      <c r="N70" s="5"/>
      <c r="O70" s="5"/>
    </row>
    <row r="71" spans="1:15" ht="12.75">
      <c r="A71" s="261" t="s">
        <v>194</v>
      </c>
      <c r="B71" s="237">
        <v>400</v>
      </c>
      <c r="C71" s="239" t="s">
        <v>92</v>
      </c>
      <c r="D71" s="239">
        <v>2479900</v>
      </c>
      <c r="E71" s="237">
        <v>244</v>
      </c>
      <c r="F71" s="237">
        <v>226</v>
      </c>
      <c r="G71" s="249">
        <v>5</v>
      </c>
      <c r="H71" s="249">
        <v>5</v>
      </c>
      <c r="I71" s="272">
        <v>5</v>
      </c>
      <c r="J71" s="5"/>
      <c r="K71" s="5"/>
      <c r="L71" s="5"/>
      <c r="M71" s="5"/>
      <c r="N71" s="5"/>
      <c r="O71" s="5"/>
    </row>
    <row r="72" spans="1:15" ht="12.75">
      <c r="A72" s="261" t="s">
        <v>196</v>
      </c>
      <c r="B72" s="237">
        <v>400</v>
      </c>
      <c r="C72" s="239" t="s">
        <v>92</v>
      </c>
      <c r="D72" s="239">
        <v>2479900</v>
      </c>
      <c r="E72" s="237">
        <v>244</v>
      </c>
      <c r="F72" s="237">
        <v>310</v>
      </c>
      <c r="G72" s="249">
        <v>7</v>
      </c>
      <c r="H72" s="249">
        <v>8</v>
      </c>
      <c r="I72" s="272">
        <v>8</v>
      </c>
      <c r="J72" s="5"/>
      <c r="K72" s="5"/>
      <c r="L72" s="5"/>
      <c r="M72" s="5"/>
      <c r="N72" s="5"/>
      <c r="O72" s="5"/>
    </row>
    <row r="73" spans="1:15" ht="25.5">
      <c r="A73" s="263" t="s">
        <v>188</v>
      </c>
      <c r="B73" s="237">
        <v>400</v>
      </c>
      <c r="C73" s="239" t="s">
        <v>92</v>
      </c>
      <c r="D73" s="239">
        <v>2479900</v>
      </c>
      <c r="E73" s="237">
        <v>244</v>
      </c>
      <c r="F73" s="237">
        <v>340</v>
      </c>
      <c r="G73" s="249">
        <v>8</v>
      </c>
      <c r="H73" s="249">
        <v>5</v>
      </c>
      <c r="I73" s="272">
        <v>5</v>
      </c>
      <c r="J73" s="5"/>
      <c r="K73" s="5"/>
      <c r="L73" s="5"/>
      <c r="M73" s="5"/>
      <c r="N73" s="5"/>
      <c r="O73" s="5"/>
    </row>
    <row r="74" spans="1:15" ht="76.5">
      <c r="A74" s="263" t="s">
        <v>201</v>
      </c>
      <c r="B74" s="237">
        <v>400</v>
      </c>
      <c r="C74" s="239" t="s">
        <v>44</v>
      </c>
      <c r="D74" s="239">
        <v>2471000</v>
      </c>
      <c r="E74" s="237">
        <v>244</v>
      </c>
      <c r="F74" s="237"/>
      <c r="G74" s="249">
        <f>G75+G76+G77+G78</f>
        <v>5</v>
      </c>
      <c r="H74" s="249">
        <f>H75+H76+H77+H78</f>
        <v>3.5</v>
      </c>
      <c r="I74" s="272">
        <f>I75+I76+I77+I78</f>
        <v>3.5</v>
      </c>
      <c r="J74" s="5"/>
      <c r="K74" s="5"/>
      <c r="L74" s="5"/>
      <c r="M74" s="5"/>
      <c r="N74" s="5"/>
      <c r="O74" s="5"/>
    </row>
    <row r="75" spans="1:15" ht="12.75">
      <c r="A75" s="261" t="s">
        <v>194</v>
      </c>
      <c r="B75" s="237">
        <v>400</v>
      </c>
      <c r="C75" s="239" t="s">
        <v>44</v>
      </c>
      <c r="D75" s="239">
        <v>2471000</v>
      </c>
      <c r="E75" s="237">
        <v>244</v>
      </c>
      <c r="F75" s="237">
        <v>226</v>
      </c>
      <c r="G75" s="249">
        <v>1</v>
      </c>
      <c r="H75" s="249">
        <v>0.5</v>
      </c>
      <c r="I75" s="272">
        <v>0.5</v>
      </c>
      <c r="J75" s="5"/>
      <c r="K75" s="5"/>
      <c r="L75" s="5"/>
      <c r="M75" s="5"/>
      <c r="N75" s="5"/>
      <c r="O75" s="5"/>
    </row>
    <row r="76" spans="1:15" ht="12.75">
      <c r="A76" s="261" t="s">
        <v>420</v>
      </c>
      <c r="B76" s="237">
        <v>400</v>
      </c>
      <c r="C76" s="239" t="s">
        <v>44</v>
      </c>
      <c r="D76" s="239">
        <v>2471000</v>
      </c>
      <c r="E76" s="237">
        <v>244</v>
      </c>
      <c r="F76" s="237">
        <v>290</v>
      </c>
      <c r="G76" s="249">
        <v>1</v>
      </c>
      <c r="H76" s="249">
        <v>0.8</v>
      </c>
      <c r="I76" s="272">
        <v>0.8</v>
      </c>
      <c r="J76" s="5"/>
      <c r="K76" s="5"/>
      <c r="L76" s="5"/>
      <c r="M76" s="5"/>
      <c r="N76" s="5"/>
      <c r="O76" s="5"/>
    </row>
    <row r="77" spans="1:15" ht="12.75">
      <c r="A77" s="261" t="s">
        <v>196</v>
      </c>
      <c r="B77" s="237">
        <v>400</v>
      </c>
      <c r="C77" s="239" t="s">
        <v>44</v>
      </c>
      <c r="D77" s="239">
        <v>2471000</v>
      </c>
      <c r="E77" s="237">
        <v>244</v>
      </c>
      <c r="F77" s="237">
        <v>310</v>
      </c>
      <c r="G77" s="249">
        <v>2</v>
      </c>
      <c r="H77" s="249">
        <v>0.6</v>
      </c>
      <c r="I77" s="272">
        <v>0.6</v>
      </c>
      <c r="J77" s="5"/>
      <c r="K77" s="5"/>
      <c r="L77" s="5"/>
      <c r="M77" s="5"/>
      <c r="N77" s="5"/>
      <c r="O77" s="5"/>
    </row>
    <row r="78" spans="1:15" ht="25.5">
      <c r="A78" s="263" t="s">
        <v>188</v>
      </c>
      <c r="B78" s="237">
        <v>400</v>
      </c>
      <c r="C78" s="239" t="s">
        <v>44</v>
      </c>
      <c r="D78" s="239">
        <v>2471000</v>
      </c>
      <c r="E78" s="237">
        <v>244</v>
      </c>
      <c r="F78" s="237">
        <v>340</v>
      </c>
      <c r="G78" s="249">
        <v>1</v>
      </c>
      <c r="H78" s="249">
        <v>1.6</v>
      </c>
      <c r="I78" s="272">
        <v>1.6</v>
      </c>
      <c r="J78" s="5"/>
      <c r="K78" s="5"/>
      <c r="L78" s="5"/>
      <c r="M78" s="5"/>
      <c r="N78" s="5"/>
      <c r="O78" s="5"/>
    </row>
    <row r="79" spans="1:15" ht="12.75">
      <c r="A79" s="261" t="s">
        <v>388</v>
      </c>
      <c r="B79" s="237">
        <v>400</v>
      </c>
      <c r="C79" s="239" t="s">
        <v>212</v>
      </c>
      <c r="D79" s="239"/>
      <c r="E79" s="237"/>
      <c r="F79" s="237"/>
      <c r="G79" s="249">
        <f>G80+G85+G93+G102</f>
        <v>982.8499999999999</v>
      </c>
      <c r="H79" s="249">
        <f>H80+H85+H93+H102</f>
        <v>329.95</v>
      </c>
      <c r="I79" s="272">
        <f>I80+I85+I93+I102</f>
        <v>298.7</v>
      </c>
      <c r="J79" s="5"/>
      <c r="K79" s="5"/>
      <c r="L79" s="5"/>
      <c r="M79" s="5"/>
      <c r="N79" s="5"/>
      <c r="O79" s="5"/>
    </row>
    <row r="80" spans="1:15" ht="39.75" customHeight="1">
      <c r="A80" s="263" t="s">
        <v>83</v>
      </c>
      <c r="B80" s="237">
        <v>400</v>
      </c>
      <c r="C80" s="239" t="s">
        <v>47</v>
      </c>
      <c r="D80" s="239">
        <v>5101000</v>
      </c>
      <c r="E80" s="237">
        <v>244</v>
      </c>
      <c r="F80" s="237"/>
      <c r="G80" s="249">
        <f>G83+G84</f>
        <v>30</v>
      </c>
      <c r="H80" s="249">
        <f>H83+H84</f>
        <v>30</v>
      </c>
      <c r="I80" s="272">
        <f>I83+I84</f>
        <v>30</v>
      </c>
      <c r="J80" s="5"/>
      <c r="K80" s="5"/>
      <c r="L80" s="5"/>
      <c r="M80" s="5"/>
      <c r="N80" s="5"/>
      <c r="O80" s="5"/>
    </row>
    <row r="81" spans="1:15" ht="12.75">
      <c r="A81" s="261" t="s">
        <v>183</v>
      </c>
      <c r="B81" s="237">
        <v>400</v>
      </c>
      <c r="C81" s="239" t="s">
        <v>47</v>
      </c>
      <c r="D81" s="239">
        <v>5101000</v>
      </c>
      <c r="E81" s="237">
        <v>244</v>
      </c>
      <c r="F81" s="237">
        <v>211</v>
      </c>
      <c r="G81" s="249"/>
      <c r="H81" s="249"/>
      <c r="I81" s="272"/>
      <c r="J81" s="5"/>
      <c r="K81" s="5"/>
      <c r="L81" s="5"/>
      <c r="M81" s="5"/>
      <c r="N81" s="5"/>
      <c r="O81" s="5"/>
    </row>
    <row r="82" spans="1:15" ht="12.75">
      <c r="A82" s="261" t="s">
        <v>184</v>
      </c>
      <c r="B82" s="237">
        <v>400</v>
      </c>
      <c r="C82" s="239" t="s">
        <v>47</v>
      </c>
      <c r="D82" s="239">
        <v>5101000</v>
      </c>
      <c r="E82" s="237">
        <v>244</v>
      </c>
      <c r="F82" s="237">
        <v>213</v>
      </c>
      <c r="G82" s="249"/>
      <c r="H82" s="249"/>
      <c r="I82" s="272"/>
      <c r="J82" s="5"/>
      <c r="K82" s="5"/>
      <c r="L82" s="5"/>
      <c r="M82" s="5"/>
      <c r="N82" s="5"/>
      <c r="O82" s="5"/>
    </row>
    <row r="83" spans="1:15" ht="12.75">
      <c r="A83" s="261" t="s">
        <v>193</v>
      </c>
      <c r="B83" s="237">
        <v>400</v>
      </c>
      <c r="C83" s="239" t="s">
        <v>47</v>
      </c>
      <c r="D83" s="239">
        <v>5101000</v>
      </c>
      <c r="E83" s="237">
        <v>244</v>
      </c>
      <c r="F83" s="237">
        <v>225</v>
      </c>
      <c r="G83" s="249">
        <v>20</v>
      </c>
      <c r="H83" s="249">
        <v>20</v>
      </c>
      <c r="I83" s="272">
        <v>20</v>
      </c>
      <c r="J83" s="5"/>
      <c r="K83" s="5"/>
      <c r="L83" s="5"/>
      <c r="M83" s="5"/>
      <c r="N83" s="5"/>
      <c r="O83" s="5"/>
    </row>
    <row r="84" spans="1:15" ht="12.75">
      <c r="A84" s="261" t="s">
        <v>202</v>
      </c>
      <c r="B84" s="237">
        <v>400</v>
      </c>
      <c r="C84" s="239" t="s">
        <v>47</v>
      </c>
      <c r="D84" s="239">
        <v>5101000</v>
      </c>
      <c r="E84" s="237">
        <v>244</v>
      </c>
      <c r="F84" s="237">
        <v>226</v>
      </c>
      <c r="G84" s="249">
        <v>10</v>
      </c>
      <c r="H84" s="249">
        <v>10</v>
      </c>
      <c r="I84" s="272">
        <v>10</v>
      </c>
      <c r="J84" s="5"/>
      <c r="K84" s="5"/>
      <c r="L84" s="5"/>
      <c r="M84" s="5"/>
      <c r="N84" s="5"/>
      <c r="O84" s="5"/>
    </row>
    <row r="85" spans="1:15" ht="12.75">
      <c r="A85" s="261" t="s">
        <v>152</v>
      </c>
      <c r="B85" s="237">
        <v>400</v>
      </c>
      <c r="C85" s="239" t="s">
        <v>48</v>
      </c>
      <c r="D85" s="239"/>
      <c r="E85" s="237"/>
      <c r="F85" s="237"/>
      <c r="G85" s="249">
        <f>G88+G86</f>
        <v>31.25</v>
      </c>
      <c r="H85" s="249">
        <f>H88+H86</f>
        <v>31.25</v>
      </c>
      <c r="I85" s="272">
        <f>I88+I86</f>
        <v>0</v>
      </c>
      <c r="J85" s="5"/>
      <c r="K85" s="5"/>
      <c r="L85" s="5"/>
      <c r="M85" s="5"/>
      <c r="N85" s="5"/>
      <c r="O85" s="5"/>
    </row>
    <row r="86" spans="1:15" ht="12.75">
      <c r="A86" s="261" t="s">
        <v>152</v>
      </c>
      <c r="B86" s="237">
        <v>400</v>
      </c>
      <c r="C86" s="239" t="s">
        <v>48</v>
      </c>
      <c r="D86" s="239">
        <v>2619900</v>
      </c>
      <c r="E86" s="237">
        <v>244</v>
      </c>
      <c r="F86" s="237"/>
      <c r="G86" s="249">
        <v>0</v>
      </c>
      <c r="H86" s="249"/>
      <c r="I86" s="272"/>
      <c r="J86" s="5"/>
      <c r="K86" s="5"/>
      <c r="L86" s="5"/>
      <c r="M86" s="5"/>
      <c r="N86" s="5"/>
      <c r="O86" s="5"/>
    </row>
    <row r="87" spans="1:15" ht="12.75">
      <c r="A87" s="261" t="s">
        <v>194</v>
      </c>
      <c r="B87" s="237">
        <v>400</v>
      </c>
      <c r="C87" s="239" t="s">
        <v>48</v>
      </c>
      <c r="D87" s="239">
        <v>2619900</v>
      </c>
      <c r="E87" s="237">
        <v>244</v>
      </c>
      <c r="F87" s="237">
        <v>340</v>
      </c>
      <c r="G87" s="249"/>
      <c r="H87" s="249"/>
      <c r="I87" s="272"/>
      <c r="J87" s="5"/>
      <c r="K87" s="5"/>
      <c r="L87" s="5"/>
      <c r="M87" s="5"/>
      <c r="N87" s="5"/>
      <c r="O87" s="5"/>
    </row>
    <row r="88" spans="1:15" ht="38.25">
      <c r="A88" s="263" t="s">
        <v>203</v>
      </c>
      <c r="B88" s="237">
        <v>400</v>
      </c>
      <c r="C88" s="239" t="s">
        <v>48</v>
      </c>
      <c r="D88" s="239">
        <v>7953500</v>
      </c>
      <c r="E88" s="237"/>
      <c r="F88" s="237"/>
      <c r="G88" s="249">
        <f>G89</f>
        <v>31.25</v>
      </c>
      <c r="H88" s="249">
        <f>H89</f>
        <v>31.25</v>
      </c>
      <c r="I88" s="272">
        <f>I89</f>
        <v>0</v>
      </c>
      <c r="J88" s="5"/>
      <c r="K88" s="5"/>
      <c r="L88" s="5"/>
      <c r="M88" s="5"/>
      <c r="N88" s="5"/>
      <c r="O88" s="5"/>
    </row>
    <row r="89" spans="1:15" ht="25.5">
      <c r="A89" s="263" t="s">
        <v>556</v>
      </c>
      <c r="B89" s="237">
        <v>400</v>
      </c>
      <c r="C89" s="239" t="s">
        <v>48</v>
      </c>
      <c r="D89" s="239">
        <v>7953500</v>
      </c>
      <c r="E89" s="237">
        <v>244</v>
      </c>
      <c r="F89" s="237"/>
      <c r="G89" s="249">
        <f>G90+G91+G92</f>
        <v>31.25</v>
      </c>
      <c r="H89" s="249">
        <f>H90+H91+H92</f>
        <v>31.25</v>
      </c>
      <c r="I89" s="272">
        <f>I90+I91+I92</f>
        <v>0</v>
      </c>
      <c r="J89" s="5"/>
      <c r="K89" s="5"/>
      <c r="L89" s="5"/>
      <c r="M89" s="5"/>
      <c r="N89" s="5"/>
      <c r="O89" s="5"/>
    </row>
    <row r="90" spans="1:15" ht="12.75">
      <c r="A90" s="261" t="s">
        <v>202</v>
      </c>
      <c r="B90" s="237">
        <v>400</v>
      </c>
      <c r="C90" s="239" t="s">
        <v>48</v>
      </c>
      <c r="D90" s="239">
        <v>7953500</v>
      </c>
      <c r="E90" s="237">
        <v>244</v>
      </c>
      <c r="F90" s="237">
        <v>226</v>
      </c>
      <c r="G90" s="249">
        <v>31.25</v>
      </c>
      <c r="H90" s="249">
        <v>31.25</v>
      </c>
      <c r="I90" s="272"/>
      <c r="J90" s="5"/>
      <c r="K90" s="5"/>
      <c r="L90" s="5"/>
      <c r="M90" s="5"/>
      <c r="N90" s="5"/>
      <c r="O90" s="5"/>
    </row>
    <row r="91" spans="1:15" ht="12.75">
      <c r="A91" s="261" t="s">
        <v>196</v>
      </c>
      <c r="B91" s="237">
        <v>400</v>
      </c>
      <c r="C91" s="239" t="s">
        <v>48</v>
      </c>
      <c r="D91" s="239">
        <v>7953500</v>
      </c>
      <c r="E91" s="237">
        <v>244</v>
      </c>
      <c r="F91" s="237">
        <v>310</v>
      </c>
      <c r="G91" s="249"/>
      <c r="H91" s="249"/>
      <c r="I91" s="272"/>
      <c r="J91" s="5"/>
      <c r="K91" s="5"/>
      <c r="L91" s="5"/>
      <c r="M91" s="5"/>
      <c r="N91" s="5"/>
      <c r="O91" s="5"/>
    </row>
    <row r="92" spans="1:15" ht="25.5">
      <c r="A92" s="263" t="s">
        <v>188</v>
      </c>
      <c r="B92" s="237">
        <v>400</v>
      </c>
      <c r="C92" s="239" t="s">
        <v>48</v>
      </c>
      <c r="D92" s="239">
        <v>7953500</v>
      </c>
      <c r="E92" s="237">
        <v>244</v>
      </c>
      <c r="F92" s="237">
        <v>340</v>
      </c>
      <c r="G92" s="249"/>
      <c r="H92" s="249"/>
      <c r="I92" s="272"/>
      <c r="J92" s="5"/>
      <c r="K92" s="5"/>
      <c r="L92" s="5"/>
      <c r="M92" s="5"/>
      <c r="N92" s="5"/>
      <c r="O92" s="5"/>
    </row>
    <row r="93" spans="1:15" ht="12.75">
      <c r="A93" s="261" t="s">
        <v>520</v>
      </c>
      <c r="B93" s="237">
        <v>400</v>
      </c>
      <c r="C93" s="239" t="s">
        <v>131</v>
      </c>
      <c r="D93" s="239"/>
      <c r="E93" s="237"/>
      <c r="F93" s="237"/>
      <c r="G93" s="249">
        <f>G94+G96+G99</f>
        <v>921.5999999999999</v>
      </c>
      <c r="H93" s="249">
        <f>H94+H96+H99</f>
        <v>268.7</v>
      </c>
      <c r="I93" s="249">
        <f>I94+I96+I99</f>
        <v>268.7</v>
      </c>
      <c r="J93" s="5"/>
      <c r="K93" s="5"/>
      <c r="L93" s="5"/>
      <c r="M93" s="5"/>
      <c r="N93" s="5"/>
      <c r="O93" s="5"/>
    </row>
    <row r="94" spans="1:15" ht="38.25">
      <c r="A94" s="263" t="s">
        <v>204</v>
      </c>
      <c r="B94" s="237">
        <v>400</v>
      </c>
      <c r="C94" s="239" t="s">
        <v>131</v>
      </c>
      <c r="D94" s="239">
        <v>5221312</v>
      </c>
      <c r="E94" s="237"/>
      <c r="F94" s="237"/>
      <c r="G94" s="249">
        <f>G95</f>
        <v>652.9</v>
      </c>
      <c r="H94" s="249"/>
      <c r="I94" s="272"/>
      <c r="J94" s="5"/>
      <c r="K94" s="5"/>
      <c r="L94" s="5"/>
      <c r="M94" s="5"/>
      <c r="N94" s="5"/>
      <c r="O94" s="5"/>
    </row>
    <row r="95" spans="1:15" ht="38.25">
      <c r="A95" s="263" t="s">
        <v>204</v>
      </c>
      <c r="B95" s="237">
        <v>400</v>
      </c>
      <c r="C95" s="239" t="s">
        <v>131</v>
      </c>
      <c r="D95" s="239">
        <v>5221312</v>
      </c>
      <c r="E95" s="237">
        <v>244</v>
      </c>
      <c r="F95" s="237">
        <v>225</v>
      </c>
      <c r="G95" s="249">
        <v>652.9</v>
      </c>
      <c r="H95" s="249"/>
      <c r="I95" s="272"/>
      <c r="J95" s="5"/>
      <c r="K95" s="5"/>
      <c r="L95" s="5"/>
      <c r="M95" s="5"/>
      <c r="N95" s="5"/>
      <c r="O95" s="5"/>
    </row>
    <row r="96" spans="1:15" ht="38.25">
      <c r="A96" s="263" t="s">
        <v>204</v>
      </c>
      <c r="B96" s="237">
        <v>400</v>
      </c>
      <c r="C96" s="239" t="s">
        <v>131</v>
      </c>
      <c r="D96" s="239">
        <v>7951700</v>
      </c>
      <c r="E96" s="237"/>
      <c r="F96" s="237"/>
      <c r="G96" s="249">
        <v>0</v>
      </c>
      <c r="H96" s="249"/>
      <c r="I96" s="272"/>
      <c r="J96" s="5"/>
      <c r="K96" s="5"/>
      <c r="L96" s="5"/>
      <c r="M96" s="5"/>
      <c r="N96" s="5"/>
      <c r="O96" s="5"/>
    </row>
    <row r="97" spans="1:15" ht="51">
      <c r="A97" s="263" t="s">
        <v>205</v>
      </c>
      <c r="B97" s="237">
        <v>400</v>
      </c>
      <c r="C97" s="239" t="s">
        <v>131</v>
      </c>
      <c r="D97" s="239">
        <v>7951700</v>
      </c>
      <c r="E97" s="237">
        <v>244</v>
      </c>
      <c r="F97" s="237"/>
      <c r="G97" s="249">
        <v>0</v>
      </c>
      <c r="H97" s="249"/>
      <c r="I97" s="272"/>
      <c r="J97" s="5"/>
      <c r="K97" s="5"/>
      <c r="L97" s="5"/>
      <c r="M97" s="5"/>
      <c r="N97" s="5"/>
      <c r="O97" s="5"/>
    </row>
    <row r="98" spans="1:15" ht="12.75">
      <c r="A98" s="261" t="s">
        <v>193</v>
      </c>
      <c r="B98" s="237">
        <v>400</v>
      </c>
      <c r="C98" s="239" t="s">
        <v>131</v>
      </c>
      <c r="D98" s="239">
        <v>7951700</v>
      </c>
      <c r="E98" s="237">
        <v>244</v>
      </c>
      <c r="F98" s="237">
        <v>225</v>
      </c>
      <c r="G98" s="249"/>
      <c r="H98" s="249"/>
      <c r="I98" s="272"/>
      <c r="J98" s="5"/>
      <c r="K98" s="5"/>
      <c r="L98" s="5"/>
      <c r="M98" s="5"/>
      <c r="N98" s="5"/>
      <c r="O98" s="5"/>
    </row>
    <row r="99" spans="1:15" ht="38.25">
      <c r="A99" s="263" t="s">
        <v>204</v>
      </c>
      <c r="B99" s="237">
        <v>400</v>
      </c>
      <c r="C99" s="239" t="s">
        <v>131</v>
      </c>
      <c r="D99" s="239">
        <v>7953400</v>
      </c>
      <c r="E99" s="237"/>
      <c r="F99" s="237"/>
      <c r="G99" s="249">
        <f>G100</f>
        <v>268.7</v>
      </c>
      <c r="H99" s="249">
        <f>H100</f>
        <v>268.7</v>
      </c>
      <c r="I99" s="249">
        <f>I100</f>
        <v>268.7</v>
      </c>
      <c r="J99" s="5"/>
      <c r="K99" s="5"/>
      <c r="L99" s="5"/>
      <c r="M99" s="5"/>
      <c r="N99" s="5"/>
      <c r="O99" s="5"/>
    </row>
    <row r="100" spans="1:15" ht="51">
      <c r="A100" s="263" t="s">
        <v>130</v>
      </c>
      <c r="B100" s="237">
        <v>400</v>
      </c>
      <c r="C100" s="239" t="s">
        <v>131</v>
      </c>
      <c r="D100" s="239">
        <v>7953400</v>
      </c>
      <c r="E100" s="237">
        <v>244</v>
      </c>
      <c r="F100" s="237"/>
      <c r="G100" s="249">
        <f>G101</f>
        <v>268.7</v>
      </c>
      <c r="H100" s="249">
        <f>H101</f>
        <v>268.7</v>
      </c>
      <c r="I100" s="249">
        <f>I101</f>
        <v>268.7</v>
      </c>
      <c r="J100" s="5"/>
      <c r="K100" s="5"/>
      <c r="L100" s="5"/>
      <c r="M100" s="5"/>
      <c r="N100" s="5"/>
      <c r="O100" s="5"/>
    </row>
    <row r="101" spans="1:15" ht="12.75">
      <c r="A101" s="261" t="s">
        <v>193</v>
      </c>
      <c r="B101" s="237">
        <v>400</v>
      </c>
      <c r="C101" s="239" t="s">
        <v>131</v>
      </c>
      <c r="D101" s="239">
        <v>7953400</v>
      </c>
      <c r="E101" s="237">
        <v>244</v>
      </c>
      <c r="F101" s="237">
        <v>225</v>
      </c>
      <c r="G101" s="249">
        <v>268.7</v>
      </c>
      <c r="H101" s="249">
        <v>268.7</v>
      </c>
      <c r="I101" s="272">
        <v>268.7</v>
      </c>
      <c r="J101" s="5"/>
      <c r="K101" s="5"/>
      <c r="L101" s="5"/>
      <c r="M101" s="5"/>
      <c r="N101" s="5"/>
      <c r="O101" s="5"/>
    </row>
    <row r="102" spans="1:15" ht="38.25">
      <c r="A102" s="263" t="s">
        <v>421</v>
      </c>
      <c r="B102" s="237">
        <v>400</v>
      </c>
      <c r="C102" s="239" t="s">
        <v>50</v>
      </c>
      <c r="D102" s="239"/>
      <c r="E102" s="237"/>
      <c r="F102" s="237"/>
      <c r="G102" s="249"/>
      <c r="H102" s="249"/>
      <c r="I102" s="272"/>
      <c r="J102" s="5"/>
      <c r="K102" s="5"/>
      <c r="L102" s="5"/>
      <c r="M102" s="5"/>
      <c r="N102" s="5"/>
      <c r="O102" s="5"/>
    </row>
    <row r="103" spans="1:15" ht="38.25">
      <c r="A103" s="263" t="s">
        <v>421</v>
      </c>
      <c r="B103" s="237">
        <v>400</v>
      </c>
      <c r="C103" s="239" t="s">
        <v>50</v>
      </c>
      <c r="D103" s="239">
        <v>3380000</v>
      </c>
      <c r="E103" s="237">
        <v>244</v>
      </c>
      <c r="F103" s="237"/>
      <c r="G103" s="249"/>
      <c r="H103" s="249"/>
      <c r="I103" s="272"/>
      <c r="J103" s="5"/>
      <c r="K103" s="5"/>
      <c r="L103" s="5"/>
      <c r="M103" s="5"/>
      <c r="N103" s="5"/>
      <c r="O103" s="5"/>
    </row>
    <row r="104" spans="1:15" ht="12.75">
      <c r="A104" s="261" t="s">
        <v>193</v>
      </c>
      <c r="B104" s="237">
        <v>400</v>
      </c>
      <c r="C104" s="239" t="s">
        <v>50</v>
      </c>
      <c r="D104" s="239">
        <v>3380000</v>
      </c>
      <c r="E104" s="237">
        <v>244</v>
      </c>
      <c r="F104" s="237">
        <v>225</v>
      </c>
      <c r="G104" s="249"/>
      <c r="H104" s="249"/>
      <c r="I104" s="272"/>
      <c r="J104" s="5"/>
      <c r="K104" s="5"/>
      <c r="L104" s="5"/>
      <c r="M104" s="5"/>
      <c r="N104" s="5"/>
      <c r="O104" s="5"/>
    </row>
    <row r="105" spans="1:15" ht="12.75">
      <c r="A105" s="261" t="s">
        <v>202</v>
      </c>
      <c r="B105" s="237">
        <v>400</v>
      </c>
      <c r="C105" s="239" t="s">
        <v>50</v>
      </c>
      <c r="D105" s="239">
        <v>3380000</v>
      </c>
      <c r="E105" s="237">
        <v>244</v>
      </c>
      <c r="F105" s="237">
        <v>226</v>
      </c>
      <c r="G105" s="249"/>
      <c r="H105" s="249"/>
      <c r="I105" s="272"/>
      <c r="J105" s="5"/>
      <c r="K105" s="5"/>
      <c r="L105" s="5"/>
      <c r="M105" s="5"/>
      <c r="N105" s="5"/>
      <c r="O105" s="5"/>
    </row>
    <row r="106" spans="1:15" ht="38.25">
      <c r="A106" s="263" t="s">
        <v>206</v>
      </c>
      <c r="B106" s="237">
        <v>400</v>
      </c>
      <c r="C106" s="239" t="s">
        <v>50</v>
      </c>
      <c r="D106" s="239">
        <v>7951700</v>
      </c>
      <c r="E106" s="237">
        <v>244</v>
      </c>
      <c r="F106" s="237"/>
      <c r="G106" s="249"/>
      <c r="H106" s="249"/>
      <c r="I106" s="272"/>
      <c r="J106" s="5"/>
      <c r="K106" s="5"/>
      <c r="L106" s="5"/>
      <c r="M106" s="5"/>
      <c r="N106" s="5"/>
      <c r="O106" s="5"/>
    </row>
    <row r="107" spans="1:15" ht="12.75">
      <c r="A107" s="261" t="s">
        <v>202</v>
      </c>
      <c r="B107" s="237">
        <v>400</v>
      </c>
      <c r="C107" s="239" t="s">
        <v>50</v>
      </c>
      <c r="D107" s="239">
        <v>7951700</v>
      </c>
      <c r="E107" s="237">
        <v>244</v>
      </c>
      <c r="F107" s="237">
        <v>226</v>
      </c>
      <c r="G107" s="249"/>
      <c r="H107" s="249"/>
      <c r="I107" s="272"/>
      <c r="J107" s="5"/>
      <c r="K107" s="5"/>
      <c r="L107" s="5"/>
      <c r="M107" s="5"/>
      <c r="N107" s="5"/>
      <c r="O107" s="5"/>
    </row>
    <row r="108" spans="1:15" ht="12.75">
      <c r="A108" s="261" t="s">
        <v>389</v>
      </c>
      <c r="B108" s="237">
        <v>400</v>
      </c>
      <c r="C108" s="239" t="s">
        <v>213</v>
      </c>
      <c r="D108" s="239"/>
      <c r="E108" s="237"/>
      <c r="F108" s="237"/>
      <c r="G108" s="249">
        <f>G109+G115+G124+G110</f>
        <v>1420.6000000000001</v>
      </c>
      <c r="H108" s="249">
        <f>H109+H115+H124+H110</f>
        <v>1339.2</v>
      </c>
      <c r="I108" s="249">
        <f>I109+I115+I124+I110</f>
        <v>1517.6</v>
      </c>
      <c r="J108" s="5"/>
      <c r="K108" s="5"/>
      <c r="L108" s="5"/>
      <c r="M108" s="5"/>
      <c r="N108" s="5"/>
      <c r="O108" s="5"/>
    </row>
    <row r="109" spans="1:15" ht="0.75" customHeight="1">
      <c r="A109" s="263" t="s">
        <v>207</v>
      </c>
      <c r="B109" s="237">
        <v>400</v>
      </c>
      <c r="C109" s="239" t="s">
        <v>85</v>
      </c>
      <c r="D109" s="239">
        <v>980000</v>
      </c>
      <c r="E109" s="237"/>
      <c r="F109" s="237"/>
      <c r="G109" s="249"/>
      <c r="H109" s="249"/>
      <c r="I109" s="272"/>
      <c r="J109" s="5"/>
      <c r="K109" s="5"/>
      <c r="L109" s="5"/>
      <c r="M109" s="5"/>
      <c r="N109" s="5"/>
      <c r="O109" s="5"/>
    </row>
    <row r="110" spans="1:15" ht="12.75">
      <c r="A110" s="334" t="s">
        <v>215</v>
      </c>
      <c r="B110" s="237">
        <v>400</v>
      </c>
      <c r="C110" s="239" t="s">
        <v>85</v>
      </c>
      <c r="D110" s="239"/>
      <c r="E110" s="237"/>
      <c r="F110" s="237"/>
      <c r="G110" s="249">
        <f>G113</f>
        <v>50</v>
      </c>
      <c r="H110" s="249"/>
      <c r="I110" s="272"/>
      <c r="J110" s="5"/>
      <c r="K110" s="5"/>
      <c r="L110" s="5"/>
      <c r="M110" s="5"/>
      <c r="N110" s="5"/>
      <c r="O110" s="5"/>
    </row>
    <row r="111" spans="1:15" ht="0.75" customHeight="1" hidden="1">
      <c r="A111" s="263" t="s">
        <v>208</v>
      </c>
      <c r="B111" s="237">
        <v>400</v>
      </c>
      <c r="C111" s="239" t="s">
        <v>85</v>
      </c>
      <c r="D111" s="239">
        <v>980102</v>
      </c>
      <c r="E111" s="237">
        <v>244</v>
      </c>
      <c r="F111" s="237">
        <v>310</v>
      </c>
      <c r="G111" s="249"/>
      <c r="H111" s="249"/>
      <c r="I111" s="272"/>
      <c r="J111" s="5"/>
      <c r="K111" s="5"/>
      <c r="L111" s="5"/>
      <c r="M111" s="5"/>
      <c r="N111" s="5"/>
      <c r="O111" s="5"/>
    </row>
    <row r="112" spans="1:15" ht="63.75" hidden="1">
      <c r="A112" s="263" t="s">
        <v>236</v>
      </c>
      <c r="B112" s="237">
        <v>400</v>
      </c>
      <c r="C112" s="239" t="s">
        <v>85</v>
      </c>
      <c r="D112" s="239">
        <v>980202</v>
      </c>
      <c r="E112" s="237">
        <v>244</v>
      </c>
      <c r="F112" s="237">
        <v>310</v>
      </c>
      <c r="G112" s="249"/>
      <c r="H112" s="249"/>
      <c r="I112" s="272"/>
      <c r="J112" s="5"/>
      <c r="K112" s="5"/>
      <c r="L112" s="5"/>
      <c r="M112" s="5"/>
      <c r="N112" s="5"/>
      <c r="O112" s="5"/>
    </row>
    <row r="113" spans="1:15" ht="24">
      <c r="A113" s="333" t="s">
        <v>218</v>
      </c>
      <c r="B113" s="237">
        <v>400</v>
      </c>
      <c r="C113" s="239" t="s">
        <v>85</v>
      </c>
      <c r="D113" s="239">
        <v>980000</v>
      </c>
      <c r="E113" s="237">
        <v>630</v>
      </c>
      <c r="F113" s="237"/>
      <c r="G113" s="249">
        <f>G114</f>
        <v>50</v>
      </c>
      <c r="H113" s="249"/>
      <c r="I113" s="272"/>
      <c r="J113" s="5"/>
      <c r="K113" s="5"/>
      <c r="L113" s="5"/>
      <c r="M113" s="5"/>
      <c r="N113" s="5"/>
      <c r="O113" s="5"/>
    </row>
    <row r="114" spans="1:15" ht="60">
      <c r="A114" s="333" t="s">
        <v>217</v>
      </c>
      <c r="B114" s="237">
        <v>400</v>
      </c>
      <c r="C114" s="239" t="s">
        <v>85</v>
      </c>
      <c r="D114" s="239" t="s">
        <v>216</v>
      </c>
      <c r="E114" s="237">
        <v>630</v>
      </c>
      <c r="F114" s="237">
        <v>242</v>
      </c>
      <c r="G114" s="249">
        <v>50</v>
      </c>
      <c r="H114" s="249"/>
      <c r="I114" s="272"/>
      <c r="J114" s="5"/>
      <c r="K114" s="5"/>
      <c r="L114" s="5"/>
      <c r="M114" s="5"/>
      <c r="N114" s="5"/>
      <c r="O114" s="5"/>
    </row>
    <row r="115" spans="1:15" ht="25.5">
      <c r="A115" s="263" t="s">
        <v>398</v>
      </c>
      <c r="B115" s="237">
        <v>400</v>
      </c>
      <c r="C115" s="239" t="s">
        <v>94</v>
      </c>
      <c r="D115" s="239">
        <v>3510500</v>
      </c>
      <c r="E115" s="237">
        <v>244</v>
      </c>
      <c r="F115" s="237"/>
      <c r="G115" s="249">
        <f>G116+G117+G118+G119+G120+G121+G122+G123</f>
        <v>311.7</v>
      </c>
      <c r="H115" s="249">
        <f>H116+H117+H118+H119+H120+H121+H122+H123</f>
        <v>428.7</v>
      </c>
      <c r="I115" s="272">
        <f>I116+I117+I118+I119+I120+I121+I122+I123</f>
        <v>576.4</v>
      </c>
      <c r="J115" s="5"/>
      <c r="K115" s="5"/>
      <c r="L115" s="5"/>
      <c r="M115" s="5"/>
      <c r="N115" s="5"/>
      <c r="O115" s="5"/>
    </row>
    <row r="116" spans="1:15" ht="12.75">
      <c r="A116" s="261" t="s">
        <v>190</v>
      </c>
      <c r="B116" s="237">
        <v>400</v>
      </c>
      <c r="C116" s="239" t="s">
        <v>94</v>
      </c>
      <c r="D116" s="239">
        <v>3510500</v>
      </c>
      <c r="E116" s="237">
        <v>244</v>
      </c>
      <c r="F116" s="237">
        <v>212</v>
      </c>
      <c r="G116" s="249"/>
      <c r="H116" s="249"/>
      <c r="I116" s="272"/>
      <c r="J116" s="5"/>
      <c r="K116" s="5"/>
      <c r="L116" s="5"/>
      <c r="M116" s="5"/>
      <c r="N116" s="5"/>
      <c r="O116" s="5"/>
    </row>
    <row r="117" spans="1:15" ht="12.75">
      <c r="A117" s="261" t="s">
        <v>195</v>
      </c>
      <c r="B117" s="237">
        <v>400</v>
      </c>
      <c r="C117" s="239" t="s">
        <v>94</v>
      </c>
      <c r="D117" s="239">
        <v>3510500</v>
      </c>
      <c r="E117" s="237">
        <v>244</v>
      </c>
      <c r="F117" s="237">
        <v>222</v>
      </c>
      <c r="G117" s="249"/>
      <c r="H117" s="249"/>
      <c r="I117" s="272"/>
      <c r="J117" s="5"/>
      <c r="K117" s="5"/>
      <c r="L117" s="5"/>
      <c r="M117" s="5"/>
      <c r="N117" s="5"/>
      <c r="O117" s="5"/>
    </row>
    <row r="118" spans="1:15" ht="12.75">
      <c r="A118" s="261" t="s">
        <v>192</v>
      </c>
      <c r="B118" s="237">
        <v>400</v>
      </c>
      <c r="C118" s="239" t="s">
        <v>94</v>
      </c>
      <c r="D118" s="239">
        <v>3510500</v>
      </c>
      <c r="E118" s="237">
        <v>244</v>
      </c>
      <c r="F118" s="237">
        <v>223</v>
      </c>
      <c r="G118" s="249">
        <v>60</v>
      </c>
      <c r="H118" s="249">
        <v>70</v>
      </c>
      <c r="I118" s="272">
        <v>78</v>
      </c>
      <c r="J118" s="5"/>
      <c r="K118" s="5"/>
      <c r="L118" s="5"/>
      <c r="M118" s="5"/>
      <c r="N118" s="5"/>
      <c r="O118" s="5"/>
    </row>
    <row r="119" spans="1:15" ht="12.75">
      <c r="A119" s="261" t="s">
        <v>193</v>
      </c>
      <c r="B119" s="237">
        <v>400</v>
      </c>
      <c r="C119" s="239" t="s">
        <v>94</v>
      </c>
      <c r="D119" s="239">
        <v>3510500</v>
      </c>
      <c r="E119" s="237">
        <v>244</v>
      </c>
      <c r="F119" s="237">
        <v>225</v>
      </c>
      <c r="G119" s="249">
        <v>20</v>
      </c>
      <c r="H119" s="249">
        <v>28</v>
      </c>
      <c r="I119" s="272">
        <v>35</v>
      </c>
      <c r="J119" s="5"/>
      <c r="K119" s="5"/>
      <c r="L119" s="5"/>
      <c r="M119" s="5"/>
      <c r="N119" s="5"/>
      <c r="O119" s="5"/>
    </row>
    <row r="120" spans="1:15" ht="12.75">
      <c r="A120" s="261" t="s">
        <v>202</v>
      </c>
      <c r="B120" s="237">
        <v>400</v>
      </c>
      <c r="C120" s="239" t="s">
        <v>94</v>
      </c>
      <c r="D120" s="239">
        <v>3510500</v>
      </c>
      <c r="E120" s="237">
        <v>244</v>
      </c>
      <c r="F120" s="237">
        <v>226</v>
      </c>
      <c r="G120" s="249">
        <v>196.7</v>
      </c>
      <c r="H120" s="249">
        <v>240.7</v>
      </c>
      <c r="I120" s="272">
        <v>353.4</v>
      </c>
      <c r="J120" s="279"/>
      <c r="K120" s="5"/>
      <c r="L120" s="5"/>
      <c r="M120" s="5"/>
      <c r="N120" s="5"/>
      <c r="O120" s="5"/>
    </row>
    <row r="121" spans="1:15" ht="38.25">
      <c r="A121" s="264" t="s">
        <v>165</v>
      </c>
      <c r="B121" s="237">
        <v>400</v>
      </c>
      <c r="C121" s="239" t="s">
        <v>94</v>
      </c>
      <c r="D121" s="239">
        <v>3510500</v>
      </c>
      <c r="E121" s="237">
        <v>852</v>
      </c>
      <c r="F121" s="237">
        <v>290</v>
      </c>
      <c r="G121" s="249">
        <v>20</v>
      </c>
      <c r="H121" s="249">
        <v>20</v>
      </c>
      <c r="I121" s="272">
        <v>25</v>
      </c>
      <c r="J121" s="5"/>
      <c r="K121" s="5"/>
      <c r="L121" s="5"/>
      <c r="M121" s="5"/>
      <c r="N121" s="5"/>
      <c r="O121" s="5"/>
    </row>
    <row r="122" spans="1:15" ht="12.75">
      <c r="A122" s="261" t="s">
        <v>196</v>
      </c>
      <c r="B122" s="237">
        <v>400</v>
      </c>
      <c r="C122" s="239" t="s">
        <v>94</v>
      </c>
      <c r="D122" s="239">
        <v>3510500</v>
      </c>
      <c r="E122" s="237">
        <v>244</v>
      </c>
      <c r="F122" s="237">
        <v>310</v>
      </c>
      <c r="G122" s="249">
        <v>10</v>
      </c>
      <c r="H122" s="249">
        <v>20</v>
      </c>
      <c r="I122" s="272">
        <v>25</v>
      </c>
      <c r="J122" s="5"/>
      <c r="K122" s="5"/>
      <c r="L122" s="5"/>
      <c r="M122" s="5"/>
      <c r="N122" s="5"/>
      <c r="O122" s="5"/>
    </row>
    <row r="123" spans="1:15" ht="25.5">
      <c r="A123" s="263" t="s">
        <v>188</v>
      </c>
      <c r="B123" s="237">
        <v>400</v>
      </c>
      <c r="C123" s="239" t="s">
        <v>94</v>
      </c>
      <c r="D123" s="239">
        <v>3510500</v>
      </c>
      <c r="E123" s="237">
        <v>244</v>
      </c>
      <c r="F123" s="237">
        <v>340</v>
      </c>
      <c r="G123" s="249">
        <v>5</v>
      </c>
      <c r="H123" s="249">
        <v>50</v>
      </c>
      <c r="I123" s="272">
        <v>60</v>
      </c>
      <c r="J123" s="5"/>
      <c r="K123" s="5"/>
      <c r="L123" s="5"/>
      <c r="M123" s="5"/>
      <c r="N123" s="5"/>
      <c r="O123" s="5"/>
    </row>
    <row r="124" spans="1:15" ht="12.75">
      <c r="A124" s="261" t="s">
        <v>97</v>
      </c>
      <c r="B124" s="237">
        <v>400</v>
      </c>
      <c r="C124" s="239" t="s">
        <v>53</v>
      </c>
      <c r="D124" s="239"/>
      <c r="E124" s="237"/>
      <c r="F124" s="237"/>
      <c r="G124" s="249">
        <f>G125+G127+G132+G135+G138+G146</f>
        <v>1058.9</v>
      </c>
      <c r="H124" s="249">
        <f>H125+H127+H132+H135+H138+H146</f>
        <v>910.5</v>
      </c>
      <c r="I124" s="272">
        <f>I125+I127+I132+I135+I138+I146</f>
        <v>941.2</v>
      </c>
      <c r="J124" s="5"/>
      <c r="K124" s="5"/>
      <c r="L124" s="5"/>
      <c r="M124" s="5"/>
      <c r="N124" s="5"/>
      <c r="O124" s="5"/>
    </row>
    <row r="125" spans="1:15" ht="12.75">
      <c r="A125" s="261" t="s">
        <v>237</v>
      </c>
      <c r="B125" s="237">
        <v>400</v>
      </c>
      <c r="C125" s="239" t="s">
        <v>53</v>
      </c>
      <c r="D125" s="239">
        <v>6000100</v>
      </c>
      <c r="E125" s="237">
        <v>244</v>
      </c>
      <c r="F125" s="237"/>
      <c r="G125" s="249">
        <f>G126</f>
        <v>300</v>
      </c>
      <c r="H125" s="249">
        <f>H126</f>
        <v>270</v>
      </c>
      <c r="I125" s="272">
        <f>I126</f>
        <v>290</v>
      </c>
      <c r="J125" s="5"/>
      <c r="K125" s="5"/>
      <c r="L125" s="5"/>
      <c r="M125" s="5"/>
      <c r="N125" s="5"/>
      <c r="O125" s="5"/>
    </row>
    <row r="126" spans="1:15" ht="12.75">
      <c r="A126" s="261" t="s">
        <v>192</v>
      </c>
      <c r="B126" s="237">
        <v>400</v>
      </c>
      <c r="C126" s="239" t="s">
        <v>53</v>
      </c>
      <c r="D126" s="239">
        <v>6000100</v>
      </c>
      <c r="E126" s="237">
        <v>244</v>
      </c>
      <c r="F126" s="237">
        <v>223</v>
      </c>
      <c r="G126" s="249">
        <v>300</v>
      </c>
      <c r="H126" s="249">
        <v>270</v>
      </c>
      <c r="I126" s="272">
        <v>290</v>
      </c>
      <c r="J126" s="5"/>
      <c r="K126" s="5"/>
      <c r="L126" s="5"/>
      <c r="M126" s="5"/>
      <c r="N126" s="5"/>
      <c r="O126" s="5"/>
    </row>
    <row r="127" spans="1:15" ht="12.75">
      <c r="A127" s="261" t="s">
        <v>399</v>
      </c>
      <c r="B127" s="237">
        <v>400</v>
      </c>
      <c r="C127" s="239" t="s">
        <v>53</v>
      </c>
      <c r="D127" s="239">
        <v>6000200</v>
      </c>
      <c r="E127" s="237">
        <v>244</v>
      </c>
      <c r="F127" s="237"/>
      <c r="G127" s="249">
        <f>G128+G129+G130+G131</f>
        <v>0</v>
      </c>
      <c r="H127" s="249"/>
      <c r="I127" s="272"/>
      <c r="J127" s="5"/>
      <c r="K127" s="5"/>
      <c r="L127" s="5"/>
      <c r="M127" s="5"/>
      <c r="N127" s="5"/>
      <c r="O127" s="5"/>
    </row>
    <row r="128" spans="1:15" ht="12.75">
      <c r="A128" s="261" t="s">
        <v>193</v>
      </c>
      <c r="B128" s="237">
        <v>400</v>
      </c>
      <c r="C128" s="239" t="s">
        <v>53</v>
      </c>
      <c r="D128" s="239">
        <v>6000200</v>
      </c>
      <c r="E128" s="237">
        <v>244</v>
      </c>
      <c r="F128" s="237">
        <v>224</v>
      </c>
      <c r="G128" s="249"/>
      <c r="H128" s="249"/>
      <c r="I128" s="272"/>
      <c r="J128" s="5"/>
      <c r="K128" s="5"/>
      <c r="L128" s="5"/>
      <c r="M128" s="5"/>
      <c r="N128" s="5"/>
      <c r="O128" s="5"/>
    </row>
    <row r="129" spans="1:15" ht="12.75">
      <c r="A129" s="261" t="s">
        <v>199</v>
      </c>
      <c r="B129" s="237">
        <v>400</v>
      </c>
      <c r="C129" s="239" t="s">
        <v>53</v>
      </c>
      <c r="D129" s="239">
        <v>6000200</v>
      </c>
      <c r="E129" s="237">
        <v>244</v>
      </c>
      <c r="F129" s="237">
        <v>225</v>
      </c>
      <c r="G129" s="249"/>
      <c r="H129" s="249"/>
      <c r="I129" s="272"/>
      <c r="J129" s="5"/>
      <c r="K129" s="5"/>
      <c r="L129" s="5"/>
      <c r="M129" s="5"/>
      <c r="N129" s="5"/>
      <c r="O129" s="5"/>
    </row>
    <row r="130" spans="1:15" ht="12.75">
      <c r="A130" s="261" t="s">
        <v>194</v>
      </c>
      <c r="B130" s="237">
        <v>400</v>
      </c>
      <c r="C130" s="239" t="s">
        <v>53</v>
      </c>
      <c r="D130" s="239">
        <v>6000200</v>
      </c>
      <c r="E130" s="237">
        <v>244</v>
      </c>
      <c r="F130" s="237">
        <v>226</v>
      </c>
      <c r="G130" s="249"/>
      <c r="H130" s="249"/>
      <c r="I130" s="272"/>
      <c r="J130" s="5"/>
      <c r="K130" s="5"/>
      <c r="L130" s="5"/>
      <c r="M130" s="5"/>
      <c r="N130" s="5"/>
      <c r="O130" s="5"/>
    </row>
    <row r="131" spans="1:15" ht="25.5">
      <c r="A131" s="263" t="s">
        <v>188</v>
      </c>
      <c r="B131" s="237">
        <v>400</v>
      </c>
      <c r="C131" s="239" t="s">
        <v>53</v>
      </c>
      <c r="D131" s="239">
        <v>6000200</v>
      </c>
      <c r="E131" s="237">
        <v>244</v>
      </c>
      <c r="F131" s="237">
        <v>340</v>
      </c>
      <c r="G131" s="249"/>
      <c r="H131" s="249"/>
      <c r="I131" s="272"/>
      <c r="J131" s="5"/>
      <c r="K131" s="5"/>
      <c r="L131" s="5"/>
      <c r="M131" s="5"/>
      <c r="N131" s="5"/>
      <c r="O131" s="5"/>
    </row>
    <row r="132" spans="1:15" ht="12.75">
      <c r="A132" s="261" t="s">
        <v>238</v>
      </c>
      <c r="B132" s="237">
        <v>400</v>
      </c>
      <c r="C132" s="239" t="s">
        <v>53</v>
      </c>
      <c r="D132" s="239">
        <v>6000300</v>
      </c>
      <c r="E132" s="237">
        <v>244</v>
      </c>
      <c r="F132" s="237"/>
      <c r="G132" s="249">
        <f>G133+G134</f>
        <v>0</v>
      </c>
      <c r="H132" s="249"/>
      <c r="I132" s="272"/>
      <c r="J132" s="5"/>
      <c r="K132" s="5"/>
      <c r="L132" s="5"/>
      <c r="M132" s="5"/>
      <c r="N132" s="5"/>
      <c r="O132" s="5"/>
    </row>
    <row r="133" spans="1:15" ht="12.75">
      <c r="A133" s="261" t="s">
        <v>194</v>
      </c>
      <c r="B133" s="237">
        <v>400</v>
      </c>
      <c r="C133" s="239" t="s">
        <v>53</v>
      </c>
      <c r="D133" s="239">
        <v>6000300</v>
      </c>
      <c r="E133" s="237">
        <v>244</v>
      </c>
      <c r="F133" s="237">
        <v>226</v>
      </c>
      <c r="G133" s="249">
        <v>0</v>
      </c>
      <c r="H133" s="249"/>
      <c r="I133" s="272"/>
      <c r="J133" s="5"/>
      <c r="K133" s="5"/>
      <c r="L133" s="5"/>
      <c r="M133" s="5"/>
      <c r="N133" s="5"/>
      <c r="O133" s="5"/>
    </row>
    <row r="134" spans="1:15" ht="12.75">
      <c r="A134" s="261" t="s">
        <v>196</v>
      </c>
      <c r="B134" s="237">
        <v>400</v>
      </c>
      <c r="C134" s="239" t="s">
        <v>53</v>
      </c>
      <c r="D134" s="239">
        <v>6000300</v>
      </c>
      <c r="E134" s="237">
        <v>244</v>
      </c>
      <c r="F134" s="237">
        <v>310</v>
      </c>
      <c r="G134" s="249">
        <v>0</v>
      </c>
      <c r="H134" s="249"/>
      <c r="I134" s="272"/>
      <c r="J134" s="5"/>
      <c r="K134" s="5"/>
      <c r="L134" s="5"/>
      <c r="M134" s="5"/>
      <c r="N134" s="5"/>
      <c r="O134" s="5"/>
    </row>
    <row r="135" spans="1:15" ht="12.75">
      <c r="A135" s="261" t="s">
        <v>400</v>
      </c>
      <c r="B135" s="237">
        <v>400</v>
      </c>
      <c r="C135" s="239" t="s">
        <v>53</v>
      </c>
      <c r="D135" s="239">
        <v>6000400</v>
      </c>
      <c r="E135" s="237">
        <v>244</v>
      </c>
      <c r="F135" s="237"/>
      <c r="G135" s="249">
        <f>G136+G137</f>
        <v>16</v>
      </c>
      <c r="H135" s="249">
        <f>H136+H137</f>
        <v>22</v>
      </c>
      <c r="I135" s="272">
        <f>I136+I137</f>
        <v>22</v>
      </c>
      <c r="J135" s="5"/>
      <c r="K135" s="5"/>
      <c r="L135" s="5"/>
      <c r="M135" s="5"/>
      <c r="N135" s="5"/>
      <c r="O135" s="5"/>
    </row>
    <row r="136" spans="1:15" ht="12.75">
      <c r="A136" s="261" t="s">
        <v>193</v>
      </c>
      <c r="B136" s="237">
        <v>400</v>
      </c>
      <c r="C136" s="239" t="s">
        <v>53</v>
      </c>
      <c r="D136" s="239">
        <v>6000400</v>
      </c>
      <c r="E136" s="237">
        <v>244</v>
      </c>
      <c r="F136" s="237">
        <v>225</v>
      </c>
      <c r="G136" s="249">
        <v>12</v>
      </c>
      <c r="H136" s="249">
        <v>12</v>
      </c>
      <c r="I136" s="272">
        <v>12</v>
      </c>
      <c r="J136" s="279"/>
      <c r="K136" s="5"/>
      <c r="L136" s="5"/>
      <c r="M136" s="5"/>
      <c r="N136" s="5"/>
      <c r="O136" s="5"/>
    </row>
    <row r="137" spans="1:15" ht="25.5">
      <c r="A137" s="263" t="s">
        <v>188</v>
      </c>
      <c r="B137" s="237">
        <v>400</v>
      </c>
      <c r="C137" s="239" t="s">
        <v>53</v>
      </c>
      <c r="D137" s="239">
        <v>6000400</v>
      </c>
      <c r="E137" s="237">
        <v>244</v>
      </c>
      <c r="F137" s="237">
        <v>340</v>
      </c>
      <c r="G137" s="249">
        <v>4</v>
      </c>
      <c r="H137" s="249">
        <v>10</v>
      </c>
      <c r="I137" s="272">
        <v>10</v>
      </c>
      <c r="J137" s="5"/>
      <c r="K137" s="5"/>
      <c r="L137" s="5"/>
      <c r="M137" s="5"/>
      <c r="N137" s="5"/>
      <c r="O137" s="5"/>
    </row>
    <row r="138" spans="1:15" ht="38.25">
      <c r="A138" s="263" t="s">
        <v>9</v>
      </c>
      <c r="B138" s="237">
        <v>400</v>
      </c>
      <c r="C138" s="239" t="s">
        <v>53</v>
      </c>
      <c r="D138" s="239">
        <v>6000500</v>
      </c>
      <c r="E138" s="237">
        <v>244</v>
      </c>
      <c r="F138" s="237"/>
      <c r="G138" s="249">
        <f>G139+G140+G141+G142+G144+G145+G143</f>
        <v>742.9</v>
      </c>
      <c r="H138" s="249">
        <f>H139+H140+H141+H142+H144+H145+H143</f>
        <v>618.5</v>
      </c>
      <c r="I138" s="272">
        <f>I139+I140+I141+I142+I144+I145+I143</f>
        <v>629.2</v>
      </c>
      <c r="J138" s="5"/>
      <c r="K138" s="5"/>
      <c r="L138" s="5"/>
      <c r="M138" s="5"/>
      <c r="N138" s="5"/>
      <c r="O138" s="5"/>
    </row>
    <row r="139" spans="1:15" ht="12.75">
      <c r="A139" s="261" t="s">
        <v>195</v>
      </c>
      <c r="B139" s="237">
        <v>400</v>
      </c>
      <c r="C139" s="239" t="s">
        <v>53</v>
      </c>
      <c r="D139" s="239">
        <v>6000500</v>
      </c>
      <c r="E139" s="237">
        <v>244</v>
      </c>
      <c r="F139" s="237">
        <v>222</v>
      </c>
      <c r="G139" s="249">
        <v>92.9</v>
      </c>
      <c r="H139" s="249">
        <v>92.9</v>
      </c>
      <c r="I139" s="272">
        <v>88.1</v>
      </c>
      <c r="J139" s="279"/>
      <c r="K139" s="5"/>
      <c r="L139" s="5"/>
      <c r="M139" s="5"/>
      <c r="N139" s="5"/>
      <c r="O139" s="5"/>
    </row>
    <row r="140" spans="1:15" ht="12.75">
      <c r="A140" s="261" t="s">
        <v>193</v>
      </c>
      <c r="B140" s="237">
        <v>400</v>
      </c>
      <c r="C140" s="239" t="s">
        <v>53</v>
      </c>
      <c r="D140" s="239">
        <v>6000500</v>
      </c>
      <c r="E140" s="237">
        <v>244</v>
      </c>
      <c r="F140" s="237">
        <v>225</v>
      </c>
      <c r="G140" s="249">
        <v>205</v>
      </c>
      <c r="H140" s="249">
        <v>100.6</v>
      </c>
      <c r="I140" s="272">
        <v>100</v>
      </c>
      <c r="J140" s="5"/>
      <c r="K140" s="5"/>
      <c r="L140" s="5"/>
      <c r="M140" s="5"/>
      <c r="N140" s="5"/>
      <c r="O140" s="5"/>
    </row>
    <row r="141" spans="1:15" ht="12.75">
      <c r="A141" s="261" t="s">
        <v>202</v>
      </c>
      <c r="B141" s="237">
        <v>400</v>
      </c>
      <c r="C141" s="239" t="s">
        <v>53</v>
      </c>
      <c r="D141" s="239">
        <v>6000500</v>
      </c>
      <c r="E141" s="237">
        <v>244</v>
      </c>
      <c r="F141" s="237">
        <v>226</v>
      </c>
      <c r="G141" s="249">
        <v>180</v>
      </c>
      <c r="H141" s="249">
        <v>180</v>
      </c>
      <c r="I141" s="272">
        <v>180</v>
      </c>
      <c r="J141" s="5"/>
      <c r="K141" s="5"/>
      <c r="L141" s="5"/>
      <c r="M141" s="5"/>
      <c r="N141" s="5"/>
      <c r="O141" s="5"/>
    </row>
    <row r="142" spans="1:15" ht="38.25">
      <c r="A142" s="264" t="s">
        <v>166</v>
      </c>
      <c r="B142" s="237">
        <v>400</v>
      </c>
      <c r="C142" s="239" t="s">
        <v>53</v>
      </c>
      <c r="D142" s="239">
        <v>6000500</v>
      </c>
      <c r="E142" s="237">
        <v>851</v>
      </c>
      <c r="F142" s="237">
        <v>290</v>
      </c>
      <c r="G142" s="249">
        <v>30</v>
      </c>
      <c r="H142" s="249">
        <v>30</v>
      </c>
      <c r="I142" s="272">
        <v>30</v>
      </c>
      <c r="J142" s="5"/>
      <c r="K142" s="5"/>
      <c r="L142" s="5"/>
      <c r="M142" s="5"/>
      <c r="N142" s="5"/>
      <c r="O142" s="5"/>
    </row>
    <row r="143" spans="1:15" ht="38.25">
      <c r="A143" s="264" t="s">
        <v>165</v>
      </c>
      <c r="B143" s="237">
        <v>400</v>
      </c>
      <c r="C143" s="239" t="s">
        <v>53</v>
      </c>
      <c r="D143" s="239">
        <v>6000500</v>
      </c>
      <c r="E143" s="237">
        <v>852</v>
      </c>
      <c r="F143" s="237">
        <v>290</v>
      </c>
      <c r="G143" s="249">
        <v>15</v>
      </c>
      <c r="H143" s="249">
        <v>15</v>
      </c>
      <c r="I143" s="272">
        <v>15</v>
      </c>
      <c r="J143" s="5"/>
      <c r="K143" s="5"/>
      <c r="L143" s="5"/>
      <c r="M143" s="5"/>
      <c r="N143" s="5"/>
      <c r="O143" s="5"/>
    </row>
    <row r="144" spans="1:15" ht="12.75">
      <c r="A144" s="261" t="s">
        <v>196</v>
      </c>
      <c r="B144" s="237">
        <v>400</v>
      </c>
      <c r="C144" s="239" t="s">
        <v>53</v>
      </c>
      <c r="D144" s="239">
        <v>6000500</v>
      </c>
      <c r="E144" s="237">
        <v>244</v>
      </c>
      <c r="F144" s="237">
        <v>310</v>
      </c>
      <c r="G144" s="249">
        <v>20</v>
      </c>
      <c r="H144" s="249"/>
      <c r="I144" s="272">
        <v>16.1</v>
      </c>
      <c r="J144" s="5"/>
      <c r="K144" s="5"/>
      <c r="L144" s="5"/>
      <c r="M144" s="5"/>
      <c r="N144" s="5"/>
      <c r="O144" s="5"/>
    </row>
    <row r="145" spans="1:15" ht="25.5">
      <c r="A145" s="263" t="s">
        <v>188</v>
      </c>
      <c r="B145" s="237">
        <v>400</v>
      </c>
      <c r="C145" s="239" t="s">
        <v>53</v>
      </c>
      <c r="D145" s="239">
        <v>6000500</v>
      </c>
      <c r="E145" s="237">
        <v>244</v>
      </c>
      <c r="F145" s="237">
        <v>340</v>
      </c>
      <c r="G145" s="249">
        <v>200</v>
      </c>
      <c r="H145" s="249">
        <v>200</v>
      </c>
      <c r="I145" s="272">
        <v>200</v>
      </c>
      <c r="J145" s="5"/>
      <c r="K145" s="5"/>
      <c r="L145" s="5"/>
      <c r="M145" s="5"/>
      <c r="N145" s="5"/>
      <c r="O145" s="5"/>
    </row>
    <row r="146" spans="1:15" ht="38.25">
      <c r="A146" s="263" t="s">
        <v>239</v>
      </c>
      <c r="B146" s="237">
        <v>400</v>
      </c>
      <c r="C146" s="239" t="s">
        <v>53</v>
      </c>
      <c r="D146" s="239">
        <v>7951700</v>
      </c>
      <c r="E146" s="237"/>
      <c r="F146" s="237"/>
      <c r="G146" s="249"/>
      <c r="H146" s="249"/>
      <c r="I146" s="272"/>
      <c r="J146" s="5"/>
      <c r="K146" s="5"/>
      <c r="L146" s="5"/>
      <c r="M146" s="5"/>
      <c r="N146" s="5"/>
      <c r="O146" s="5"/>
    </row>
    <row r="147" spans="1:15" ht="12.75">
      <c r="A147" s="261" t="s">
        <v>196</v>
      </c>
      <c r="B147" s="237">
        <v>400</v>
      </c>
      <c r="C147" s="239" t="s">
        <v>53</v>
      </c>
      <c r="D147" s="239">
        <v>7951700</v>
      </c>
      <c r="E147" s="237">
        <v>244</v>
      </c>
      <c r="F147" s="237">
        <v>310</v>
      </c>
      <c r="G147" s="249"/>
      <c r="H147" s="249"/>
      <c r="I147" s="272"/>
      <c r="J147" s="5"/>
      <c r="K147" s="5"/>
      <c r="L147" s="5"/>
      <c r="M147" s="5"/>
      <c r="N147" s="5"/>
      <c r="O147" s="5"/>
    </row>
    <row r="148" spans="1:15" ht="25.5">
      <c r="A148" s="263" t="s">
        <v>240</v>
      </c>
      <c r="B148" s="237">
        <v>400</v>
      </c>
      <c r="C148" s="239" t="s">
        <v>214</v>
      </c>
      <c r="D148" s="239"/>
      <c r="E148" s="253"/>
      <c r="F148" s="237"/>
      <c r="G148" s="249">
        <f>G149+G150</f>
        <v>534.9</v>
      </c>
      <c r="H148" s="249">
        <f>H149+H150</f>
        <v>534.9</v>
      </c>
      <c r="I148" s="272">
        <f>I149+I150</f>
        <v>534.9</v>
      </c>
      <c r="J148" s="5"/>
      <c r="K148" s="5"/>
      <c r="L148" s="5"/>
      <c r="M148" s="5"/>
      <c r="N148" s="5"/>
      <c r="O148" s="5"/>
    </row>
    <row r="149" spans="1:15" ht="38.25">
      <c r="A149" s="263" t="s">
        <v>241</v>
      </c>
      <c r="B149" s="237">
        <v>400</v>
      </c>
      <c r="C149" s="239" t="s">
        <v>57</v>
      </c>
      <c r="D149" s="239">
        <v>4409900</v>
      </c>
      <c r="E149" s="237">
        <v>611</v>
      </c>
      <c r="F149" s="237">
        <v>241</v>
      </c>
      <c r="G149" s="249">
        <v>534.9</v>
      </c>
      <c r="H149" s="249">
        <v>534.9</v>
      </c>
      <c r="I149" s="272">
        <v>534.9</v>
      </c>
      <c r="J149" s="5"/>
      <c r="K149" s="5"/>
      <c r="L149" s="5"/>
      <c r="M149" s="5"/>
      <c r="N149" s="5"/>
      <c r="O149" s="5"/>
    </row>
    <row r="150" spans="1:15" ht="25.5">
      <c r="A150" s="265" t="s">
        <v>250</v>
      </c>
      <c r="B150" s="237">
        <v>400</v>
      </c>
      <c r="C150" s="239" t="s">
        <v>57</v>
      </c>
      <c r="D150" s="239">
        <v>4409900</v>
      </c>
      <c r="E150" s="237">
        <v>612</v>
      </c>
      <c r="F150" s="237">
        <v>241</v>
      </c>
      <c r="G150" s="249"/>
      <c r="H150" s="249"/>
      <c r="I150" s="272"/>
      <c r="J150" s="5"/>
      <c r="K150" s="5"/>
      <c r="L150" s="5"/>
      <c r="M150" s="5"/>
      <c r="N150" s="5"/>
      <c r="O150" s="5"/>
    </row>
    <row r="151" spans="1:15" ht="12.75">
      <c r="A151" s="261" t="s">
        <v>401</v>
      </c>
      <c r="B151" s="237">
        <v>400</v>
      </c>
      <c r="C151" s="237">
        <v>1000</v>
      </c>
      <c r="D151" s="239"/>
      <c r="E151" s="237"/>
      <c r="F151" s="237"/>
      <c r="G151" s="249">
        <f>G152+G154</f>
        <v>64</v>
      </c>
      <c r="H151" s="249">
        <f>H152+H154</f>
        <v>104</v>
      </c>
      <c r="I151" s="272">
        <f>I152+I154</f>
        <v>124</v>
      </c>
      <c r="J151" s="5"/>
      <c r="K151" s="5"/>
      <c r="L151" s="5"/>
      <c r="M151" s="5"/>
      <c r="N151" s="5"/>
      <c r="O151" s="5"/>
    </row>
    <row r="152" spans="1:15" ht="12.75">
      <c r="A152" s="261" t="s">
        <v>579</v>
      </c>
      <c r="B152" s="237">
        <v>400</v>
      </c>
      <c r="C152" s="237">
        <v>1001</v>
      </c>
      <c r="D152" s="239">
        <v>4900101</v>
      </c>
      <c r="E152" s="237">
        <v>310</v>
      </c>
      <c r="F152" s="237">
        <v>260</v>
      </c>
      <c r="G152" s="249">
        <f>G153</f>
        <v>10</v>
      </c>
      <c r="H152" s="249">
        <f>H153</f>
        <v>50</v>
      </c>
      <c r="I152" s="272">
        <f>I153</f>
        <v>70</v>
      </c>
      <c r="J152" s="5"/>
      <c r="K152" s="5"/>
      <c r="L152" s="5"/>
      <c r="M152" s="5"/>
      <c r="N152" s="5"/>
      <c r="O152" s="5"/>
    </row>
    <row r="153" spans="1:15" ht="38.25">
      <c r="A153" s="263" t="s">
        <v>580</v>
      </c>
      <c r="B153" s="237">
        <v>400</v>
      </c>
      <c r="C153" s="237">
        <v>1001</v>
      </c>
      <c r="D153" s="239">
        <v>4900101</v>
      </c>
      <c r="E153" s="237">
        <v>312</v>
      </c>
      <c r="F153" s="237">
        <v>263</v>
      </c>
      <c r="G153" s="249">
        <v>10</v>
      </c>
      <c r="H153" s="249">
        <v>50</v>
      </c>
      <c r="I153" s="272">
        <v>70</v>
      </c>
      <c r="J153" s="5"/>
      <c r="K153" s="5"/>
      <c r="L153" s="5"/>
      <c r="M153" s="5"/>
      <c r="N153" s="5"/>
      <c r="O153" s="5"/>
    </row>
    <row r="154" spans="1:15" ht="38.25">
      <c r="A154" s="263" t="s">
        <v>242</v>
      </c>
      <c r="B154" s="237">
        <v>400</v>
      </c>
      <c r="C154" s="237">
        <v>1003</v>
      </c>
      <c r="D154" s="239">
        <v>5201500</v>
      </c>
      <c r="E154" s="237">
        <v>320</v>
      </c>
      <c r="F154" s="237"/>
      <c r="G154" s="249">
        <f>G155</f>
        <v>54</v>
      </c>
      <c r="H154" s="249">
        <f>H155</f>
        <v>54</v>
      </c>
      <c r="I154" s="272">
        <f>I155</f>
        <v>54</v>
      </c>
      <c r="J154" s="5"/>
      <c r="K154" s="5"/>
      <c r="L154" s="5"/>
      <c r="M154" s="5"/>
      <c r="N154" s="5"/>
      <c r="O154" s="5"/>
    </row>
    <row r="155" spans="1:15" ht="12.75">
      <c r="A155" s="261" t="s">
        <v>243</v>
      </c>
      <c r="B155" s="237">
        <v>400</v>
      </c>
      <c r="C155" s="237">
        <v>1003</v>
      </c>
      <c r="D155" s="239">
        <v>5201500</v>
      </c>
      <c r="E155" s="257">
        <v>321</v>
      </c>
      <c r="F155" s="237">
        <v>262</v>
      </c>
      <c r="G155" s="249">
        <v>54</v>
      </c>
      <c r="H155" s="249">
        <v>54</v>
      </c>
      <c r="I155" s="272">
        <v>54</v>
      </c>
      <c r="J155" s="5"/>
      <c r="K155" s="5"/>
      <c r="L155" s="5"/>
      <c r="M155" s="5"/>
      <c r="N155" s="5"/>
      <c r="O155" s="5"/>
    </row>
    <row r="156" spans="1:15" ht="12.75">
      <c r="A156" s="261" t="s">
        <v>102</v>
      </c>
      <c r="B156" s="237">
        <v>400</v>
      </c>
      <c r="C156" s="237">
        <v>1100</v>
      </c>
      <c r="D156" s="239"/>
      <c r="E156" s="257"/>
      <c r="F156" s="237"/>
      <c r="G156" s="249">
        <f>G157</f>
        <v>120.7</v>
      </c>
      <c r="H156" s="249">
        <f>H157</f>
        <v>115.9</v>
      </c>
      <c r="I156" s="272">
        <f>I157</f>
        <v>115.9</v>
      </c>
      <c r="J156" s="5"/>
      <c r="K156" s="5"/>
      <c r="L156" s="5"/>
      <c r="M156" s="5"/>
      <c r="N156" s="5"/>
      <c r="O156" s="5"/>
    </row>
    <row r="157" spans="1:15" ht="12.75">
      <c r="A157" s="261" t="s">
        <v>102</v>
      </c>
      <c r="B157" s="237">
        <v>400</v>
      </c>
      <c r="C157" s="237">
        <v>1101</v>
      </c>
      <c r="D157" s="239">
        <v>5120000</v>
      </c>
      <c r="E157" s="257">
        <v>244</v>
      </c>
      <c r="F157" s="237"/>
      <c r="G157" s="249">
        <f>G158+G159</f>
        <v>120.7</v>
      </c>
      <c r="H157" s="249">
        <f>H158+H159</f>
        <v>115.9</v>
      </c>
      <c r="I157" s="272">
        <f>I158+I159</f>
        <v>115.9</v>
      </c>
      <c r="J157" s="5"/>
      <c r="K157" s="5"/>
      <c r="L157" s="5"/>
      <c r="M157" s="5"/>
      <c r="N157" s="5"/>
      <c r="O157" s="5"/>
    </row>
    <row r="158" spans="1:15" ht="12.75">
      <c r="A158" s="261" t="s">
        <v>194</v>
      </c>
      <c r="B158" s="237">
        <v>400</v>
      </c>
      <c r="C158" s="237">
        <v>1101</v>
      </c>
      <c r="D158" s="239">
        <v>5120000</v>
      </c>
      <c r="E158" s="257">
        <v>244</v>
      </c>
      <c r="F158" s="237">
        <v>226</v>
      </c>
      <c r="G158" s="249">
        <v>90.7</v>
      </c>
      <c r="H158" s="249">
        <v>90.7</v>
      </c>
      <c r="I158" s="272">
        <v>90.7</v>
      </c>
      <c r="J158" s="5"/>
      <c r="K158" s="5"/>
      <c r="L158" s="5"/>
      <c r="M158" s="5"/>
      <c r="N158" s="5"/>
      <c r="O158" s="5"/>
    </row>
    <row r="159" spans="1:15" ht="25.5">
      <c r="A159" s="263" t="s">
        <v>188</v>
      </c>
      <c r="B159" s="237">
        <v>400</v>
      </c>
      <c r="C159" s="237">
        <v>1101</v>
      </c>
      <c r="D159" s="239">
        <v>5120000</v>
      </c>
      <c r="E159" s="257">
        <v>244</v>
      </c>
      <c r="F159" s="237">
        <v>340</v>
      </c>
      <c r="G159" s="249">
        <v>30</v>
      </c>
      <c r="H159" s="249">
        <v>25.2</v>
      </c>
      <c r="I159" s="272">
        <v>25.2</v>
      </c>
      <c r="J159" s="5"/>
      <c r="K159" s="5"/>
      <c r="L159" s="5"/>
      <c r="M159" s="5"/>
      <c r="N159" s="5"/>
      <c r="O159" s="5"/>
    </row>
    <row r="160" spans="1:15" ht="13.5" thickBot="1">
      <c r="A160" s="266" t="s">
        <v>567</v>
      </c>
      <c r="B160" s="267"/>
      <c r="C160" s="267"/>
      <c r="D160" s="268"/>
      <c r="E160" s="267"/>
      <c r="F160" s="267"/>
      <c r="G160" s="273">
        <f>G11+G43+G54+G79+G108+G148+G151+G156</f>
        <v>5930.099999999999</v>
      </c>
      <c r="H160" s="273">
        <f>H11+H43+H54+H79+H108+H148+H151+H156</f>
        <v>4913.399999999999</v>
      </c>
      <c r="I160" s="274">
        <f>I11+I43+I54+I79+I108+I148+I151+I156</f>
        <v>5081.8499999999985</v>
      </c>
      <c r="J160" s="5"/>
      <c r="K160" s="5"/>
      <c r="L160" s="5"/>
      <c r="M160" s="5"/>
      <c r="N160" s="5"/>
      <c r="O160" s="5"/>
    </row>
    <row r="161" spans="8:15" ht="12.75">
      <c r="H161" s="5"/>
      <c r="I161" s="5"/>
      <c r="J161" s="5"/>
      <c r="K161" s="5"/>
      <c r="L161" s="5"/>
      <c r="M161" s="5"/>
      <c r="N161" s="5"/>
      <c r="O161" s="5"/>
    </row>
    <row r="162" spans="8:15" ht="12.75">
      <c r="H162" s="5"/>
      <c r="I162" s="5"/>
      <c r="J162" s="5"/>
      <c r="K162" s="5"/>
      <c r="L162" s="5"/>
      <c r="M162" s="5"/>
      <c r="N162" s="5"/>
      <c r="O162" s="5"/>
    </row>
    <row r="163" spans="8:15" ht="12.75">
      <c r="H163" s="5"/>
      <c r="I163" s="5"/>
      <c r="J163" s="5"/>
      <c r="K163" s="5"/>
      <c r="L163" s="5"/>
      <c r="M163" s="5"/>
      <c r="N163" s="5"/>
      <c r="O163" s="5"/>
    </row>
    <row r="164" spans="8:15" ht="12.75">
      <c r="H164" s="5"/>
      <c r="I164" s="5"/>
      <c r="J164" s="5"/>
      <c r="K164" s="5"/>
      <c r="L164" s="5"/>
      <c r="M164" s="5"/>
      <c r="N164" s="5"/>
      <c r="O164" s="5"/>
    </row>
    <row r="165" spans="8:15" ht="12.75">
      <c r="H165" s="5"/>
      <c r="I165" s="5"/>
      <c r="J165" s="5"/>
      <c r="K165" s="5"/>
      <c r="L165" s="5"/>
      <c r="M165" s="5"/>
      <c r="N165" s="5"/>
      <c r="O165" s="5"/>
    </row>
    <row r="166" spans="8:15" ht="12.75">
      <c r="H166" s="5"/>
      <c r="I166" s="5"/>
      <c r="J166" s="5"/>
      <c r="K166" s="5"/>
      <c r="L166" s="5"/>
      <c r="M166" s="5"/>
      <c r="N166" s="5"/>
      <c r="O166" s="5"/>
    </row>
    <row r="167" spans="8:15" ht="12.75">
      <c r="H167" s="5"/>
      <c r="I167" s="5"/>
      <c r="J167" s="5"/>
      <c r="K167" s="5"/>
      <c r="L167" s="5"/>
      <c r="M167" s="5"/>
      <c r="N167" s="5"/>
      <c r="O167" s="5"/>
    </row>
    <row r="168" spans="8:15" ht="12.75">
      <c r="H168" s="5"/>
      <c r="I168" s="5"/>
      <c r="J168" s="5"/>
      <c r="K168" s="5"/>
      <c r="L168" s="5"/>
      <c r="M168" s="5"/>
      <c r="N168" s="5"/>
      <c r="O168" s="5"/>
    </row>
    <row r="169" spans="8:15" ht="12.75">
      <c r="H169" s="5"/>
      <c r="I169" s="5"/>
      <c r="J169" s="5"/>
      <c r="K169" s="5"/>
      <c r="L169" s="5"/>
      <c r="M169" s="5"/>
      <c r="N169" s="5"/>
      <c r="O169" s="5"/>
    </row>
    <row r="170" spans="8:15" ht="12.75">
      <c r="H170" s="5"/>
      <c r="I170" s="5"/>
      <c r="J170" s="5"/>
      <c r="K170" s="5"/>
      <c r="L170" s="5"/>
      <c r="M170" s="5"/>
      <c r="N170" s="5"/>
      <c r="O170" s="5"/>
    </row>
    <row r="171" spans="8:15" ht="12.75">
      <c r="H171" s="5"/>
      <c r="I171" s="5"/>
      <c r="J171" s="5"/>
      <c r="K171" s="5"/>
      <c r="L171" s="5"/>
      <c r="M171" s="5"/>
      <c r="N171" s="5"/>
      <c r="O171" s="5"/>
    </row>
    <row r="172" spans="8:15" ht="12.75">
      <c r="H172" s="5"/>
      <c r="I172" s="5"/>
      <c r="J172" s="5"/>
      <c r="K172" s="5"/>
      <c r="L172" s="5"/>
      <c r="M172" s="5"/>
      <c r="N172" s="5"/>
      <c r="O172" s="5"/>
    </row>
    <row r="173" spans="8:15" ht="12.75">
      <c r="H173" s="5"/>
      <c r="I173" s="5"/>
      <c r="J173" s="5"/>
      <c r="K173" s="5"/>
      <c r="L173" s="5"/>
      <c r="M173" s="5"/>
      <c r="N173" s="5"/>
      <c r="O173" s="5"/>
    </row>
    <row r="174" spans="8:15" ht="12.75">
      <c r="H174" s="5"/>
      <c r="I174" s="5"/>
      <c r="J174" s="5"/>
      <c r="K174" s="5"/>
      <c r="L174" s="5"/>
      <c r="M174" s="5"/>
      <c r="N174" s="5"/>
      <c r="O174" s="5"/>
    </row>
    <row r="175" spans="8:15" ht="12.75">
      <c r="H175" s="5"/>
      <c r="I175" s="5"/>
      <c r="J175" s="5"/>
      <c r="K175" s="5"/>
      <c r="L175" s="5"/>
      <c r="M175" s="5"/>
      <c r="N175" s="5"/>
      <c r="O175" s="5"/>
    </row>
    <row r="176" spans="8:15" ht="12.75">
      <c r="H176" s="5"/>
      <c r="I176" s="5"/>
      <c r="J176" s="5"/>
      <c r="K176" s="5"/>
      <c r="L176" s="5"/>
      <c r="M176" s="5"/>
      <c r="N176" s="5"/>
      <c r="O176" s="5"/>
    </row>
    <row r="177" spans="8:15" ht="12.75">
      <c r="H177" s="5"/>
      <c r="I177" s="5"/>
      <c r="J177" s="5"/>
      <c r="K177" s="5"/>
      <c r="L177" s="5"/>
      <c r="M177" s="5"/>
      <c r="N177" s="5"/>
      <c r="O177" s="5"/>
    </row>
    <row r="178" spans="8:15" ht="12.75">
      <c r="H178" s="5"/>
      <c r="I178" s="5"/>
      <c r="J178" s="5"/>
      <c r="K178" s="5"/>
      <c r="L178" s="5"/>
      <c r="M178" s="5"/>
      <c r="N178" s="5"/>
      <c r="O178" s="5"/>
    </row>
    <row r="179" spans="8:15" ht="12.75">
      <c r="H179" s="5"/>
      <c r="I179" s="5"/>
      <c r="J179" s="5"/>
      <c r="K179" s="5"/>
      <c r="L179" s="5"/>
      <c r="M179" s="5"/>
      <c r="N179" s="5"/>
      <c r="O179" s="5"/>
    </row>
    <row r="180" spans="8:15" ht="12.75">
      <c r="H180" s="5"/>
      <c r="I180" s="5"/>
      <c r="J180" s="5"/>
      <c r="K180" s="5"/>
      <c r="L180" s="5"/>
      <c r="M180" s="5"/>
      <c r="N180" s="5"/>
      <c r="O180" s="5"/>
    </row>
    <row r="181" spans="8:15" ht="12.75">
      <c r="H181" s="5"/>
      <c r="I181" s="5"/>
      <c r="J181" s="5"/>
      <c r="K181" s="5"/>
      <c r="L181" s="5"/>
      <c r="M181" s="5"/>
      <c r="N181" s="5"/>
      <c r="O181" s="5"/>
    </row>
    <row r="182" spans="8:15" ht="12.75">
      <c r="H182" s="5"/>
      <c r="I182" s="5"/>
      <c r="J182" s="5"/>
      <c r="K182" s="5"/>
      <c r="L182" s="5"/>
      <c r="M182" s="5"/>
      <c r="N182" s="5"/>
      <c r="O182" s="5"/>
    </row>
    <row r="183" spans="8:15" ht="12.75">
      <c r="H183" s="5"/>
      <c r="I183" s="5"/>
      <c r="J183" s="5"/>
      <c r="K183" s="5"/>
      <c r="L183" s="5"/>
      <c r="M183" s="5"/>
      <c r="N183" s="5"/>
      <c r="O183" s="5"/>
    </row>
    <row r="184" spans="8:15" ht="12.75">
      <c r="H184" s="5"/>
      <c r="I184" s="5"/>
      <c r="J184" s="5"/>
      <c r="K184" s="5"/>
      <c r="L184" s="5"/>
      <c r="M184" s="5"/>
      <c r="N184" s="5"/>
      <c r="O184" s="5"/>
    </row>
    <row r="185" spans="8:15" ht="12.75">
      <c r="H185" s="5"/>
      <c r="I185" s="5"/>
      <c r="J185" s="5"/>
      <c r="K185" s="5"/>
      <c r="L185" s="5"/>
      <c r="M185" s="5"/>
      <c r="N185" s="5"/>
      <c r="O185" s="5"/>
    </row>
    <row r="186" spans="8:15" ht="12.75">
      <c r="H186" s="5"/>
      <c r="I186" s="5"/>
      <c r="J186" s="5"/>
      <c r="K186" s="5"/>
      <c r="L186" s="5"/>
      <c r="M186" s="5"/>
      <c r="N186" s="5"/>
      <c r="O186" s="5"/>
    </row>
    <row r="187" spans="8:15" ht="12.75">
      <c r="H187" s="5"/>
      <c r="I187" s="5"/>
      <c r="J187" s="5"/>
      <c r="K187" s="5"/>
      <c r="L187" s="5"/>
      <c r="M187" s="5"/>
      <c r="N187" s="5"/>
      <c r="O187" s="5"/>
    </row>
    <row r="188" spans="8:15" ht="12.75">
      <c r="H188" s="5"/>
      <c r="I188" s="5"/>
      <c r="J188" s="5"/>
      <c r="K188" s="5"/>
      <c r="L188" s="5"/>
      <c r="M188" s="5"/>
      <c r="N188" s="5"/>
      <c r="O188" s="5"/>
    </row>
    <row r="189" spans="8:15" ht="12.75">
      <c r="H189" s="5"/>
      <c r="I189" s="5"/>
      <c r="J189" s="5"/>
      <c r="K189" s="5"/>
      <c r="L189" s="5"/>
      <c r="M189" s="5"/>
      <c r="N189" s="5"/>
      <c r="O189" s="5"/>
    </row>
    <row r="190" spans="8:15" ht="12.75">
      <c r="H190" s="5"/>
      <c r="I190" s="5"/>
      <c r="J190" s="5"/>
      <c r="K190" s="5"/>
      <c r="L190" s="5"/>
      <c r="M190" s="5"/>
      <c r="N190" s="5"/>
      <c r="O190" s="5"/>
    </row>
    <row r="191" spans="8:15" ht="12.75">
      <c r="H191" s="5"/>
      <c r="I191" s="5"/>
      <c r="J191" s="5"/>
      <c r="K191" s="5"/>
      <c r="L191" s="5"/>
      <c r="M191" s="5"/>
      <c r="N191" s="5"/>
      <c r="O191" s="5"/>
    </row>
    <row r="192" spans="8:15" ht="12.75">
      <c r="H192" s="5"/>
      <c r="I192" s="5"/>
      <c r="J192" s="5"/>
      <c r="K192" s="5"/>
      <c r="L192" s="5"/>
      <c r="M192" s="5"/>
      <c r="N192" s="5"/>
      <c r="O192" s="5"/>
    </row>
    <row r="193" spans="8:15" ht="12.75">
      <c r="H193" s="5"/>
      <c r="I193" s="5"/>
      <c r="J193" s="5"/>
      <c r="K193" s="5"/>
      <c r="L193" s="5"/>
      <c r="M193" s="5"/>
      <c r="N193" s="5"/>
      <c r="O193" s="5"/>
    </row>
    <row r="194" spans="8:15" ht="12.75">
      <c r="H194" s="5"/>
      <c r="I194" s="5"/>
      <c r="J194" s="5"/>
      <c r="K194" s="5"/>
      <c r="L194" s="5"/>
      <c r="M194" s="5"/>
      <c r="N194" s="5"/>
      <c r="O194" s="5"/>
    </row>
    <row r="195" spans="8:15" ht="12.75">
      <c r="H195" s="5"/>
      <c r="I195" s="5"/>
      <c r="J195" s="5"/>
      <c r="K195" s="5"/>
      <c r="L195" s="5"/>
      <c r="M195" s="5"/>
      <c r="N195" s="5"/>
      <c r="O195" s="5"/>
    </row>
    <row r="196" spans="8:15" ht="12.75">
      <c r="H196" s="5"/>
      <c r="I196" s="5"/>
      <c r="J196" s="5"/>
      <c r="K196" s="5"/>
      <c r="L196" s="5"/>
      <c r="M196" s="5"/>
      <c r="N196" s="5"/>
      <c r="O196" s="5"/>
    </row>
    <row r="197" spans="8:15" ht="12.75">
      <c r="H197" s="5"/>
      <c r="I197" s="5"/>
      <c r="J197" s="5"/>
      <c r="K197" s="5"/>
      <c r="L197" s="5"/>
      <c r="M197" s="5"/>
      <c r="N197" s="5"/>
      <c r="O197" s="5"/>
    </row>
    <row r="198" spans="8:15" ht="12.75">
      <c r="H198" s="5"/>
      <c r="I198" s="5"/>
      <c r="J198" s="5"/>
      <c r="K198" s="5"/>
      <c r="L198" s="5"/>
      <c r="M198" s="5"/>
      <c r="N198" s="5"/>
      <c r="O198" s="5"/>
    </row>
    <row r="199" spans="8:15" ht="12.75">
      <c r="H199" s="5"/>
      <c r="I199" s="5"/>
      <c r="J199" s="5"/>
      <c r="K199" s="5"/>
      <c r="L199" s="5"/>
      <c r="M199" s="5"/>
      <c r="N199" s="5"/>
      <c r="O199" s="5"/>
    </row>
    <row r="200" spans="8:15" ht="12.75">
      <c r="H200" s="5"/>
      <c r="I200" s="5"/>
      <c r="J200" s="5"/>
      <c r="K200" s="5"/>
      <c r="L200" s="5"/>
      <c r="M200" s="5"/>
      <c r="N200" s="5"/>
      <c r="O200" s="5"/>
    </row>
    <row r="201" spans="8:15" ht="12.75">
      <c r="H201" s="5"/>
      <c r="I201" s="5"/>
      <c r="J201" s="5"/>
      <c r="K201" s="5"/>
      <c r="L201" s="5"/>
      <c r="M201" s="5"/>
      <c r="N201" s="5"/>
      <c r="O201" s="5"/>
    </row>
    <row r="202" spans="8:15" ht="12.75">
      <c r="H202" s="5"/>
      <c r="I202" s="5"/>
      <c r="J202" s="5"/>
      <c r="K202" s="5"/>
      <c r="L202" s="5"/>
      <c r="M202" s="5"/>
      <c r="N202" s="5"/>
      <c r="O202" s="5"/>
    </row>
    <row r="203" spans="8:15" ht="12.75">
      <c r="H203" s="5"/>
      <c r="I203" s="5"/>
      <c r="J203" s="5"/>
      <c r="K203" s="5"/>
      <c r="L203" s="5"/>
      <c r="M203" s="5"/>
      <c r="N203" s="5"/>
      <c r="O203" s="5"/>
    </row>
    <row r="204" spans="8:15" ht="12.75">
      <c r="H204" s="5"/>
      <c r="I204" s="5"/>
      <c r="J204" s="5"/>
      <c r="K204" s="5"/>
      <c r="L204" s="5"/>
      <c r="M204" s="5"/>
      <c r="N204" s="5"/>
      <c r="O204" s="5"/>
    </row>
    <row r="205" spans="8:15" ht="12.75">
      <c r="H205" s="5"/>
      <c r="I205" s="5"/>
      <c r="J205" s="5"/>
      <c r="K205" s="5"/>
      <c r="L205" s="5"/>
      <c r="M205" s="5"/>
      <c r="N205" s="5"/>
      <c r="O205" s="5"/>
    </row>
    <row r="206" spans="8:15" ht="12.75">
      <c r="H206" s="5"/>
      <c r="I206" s="5"/>
      <c r="J206" s="5"/>
      <c r="K206" s="5"/>
      <c r="L206" s="5"/>
      <c r="M206" s="5"/>
      <c r="N206" s="5"/>
      <c r="O206" s="5"/>
    </row>
    <row r="207" spans="8:15" ht="12.75">
      <c r="H207" s="5"/>
      <c r="I207" s="5"/>
      <c r="J207" s="5"/>
      <c r="K207" s="5"/>
      <c r="L207" s="5"/>
      <c r="M207" s="5"/>
      <c r="N207" s="5"/>
      <c r="O207" s="5"/>
    </row>
    <row r="208" spans="8:15" ht="12.75">
      <c r="H208" s="5"/>
      <c r="I208" s="5"/>
      <c r="J208" s="5"/>
      <c r="K208" s="5"/>
      <c r="L208" s="5"/>
      <c r="M208" s="5"/>
      <c r="N208" s="5"/>
      <c r="O208" s="5"/>
    </row>
    <row r="209" spans="8:15" ht="12.75">
      <c r="H209" s="5"/>
      <c r="I209" s="5"/>
      <c r="J209" s="5"/>
      <c r="K209" s="5"/>
      <c r="L209" s="5"/>
      <c r="M209" s="5"/>
      <c r="N209" s="5"/>
      <c r="O209" s="5"/>
    </row>
    <row r="210" spans="8:15" ht="12.75">
      <c r="H210" s="5"/>
      <c r="I210" s="5"/>
      <c r="J210" s="5"/>
      <c r="K210" s="5"/>
      <c r="L210" s="5"/>
      <c r="M210" s="5"/>
      <c r="N210" s="5"/>
      <c r="O210" s="5"/>
    </row>
    <row r="211" spans="8:15" ht="12.75">
      <c r="H211" s="5"/>
      <c r="I211" s="5"/>
      <c r="J211" s="5"/>
      <c r="K211" s="5"/>
      <c r="L211" s="5"/>
      <c r="M211" s="5"/>
      <c r="N211" s="5"/>
      <c r="O211" s="5"/>
    </row>
    <row r="212" spans="8:15" ht="12.75">
      <c r="H212" s="5"/>
      <c r="I212" s="5"/>
      <c r="J212" s="5"/>
      <c r="K212" s="5"/>
      <c r="L212" s="5"/>
      <c r="M212" s="5"/>
      <c r="N212" s="5"/>
      <c r="O212" s="5"/>
    </row>
    <row r="213" spans="8:15" ht="12.75">
      <c r="H213" s="5"/>
      <c r="I213" s="5"/>
      <c r="J213" s="5"/>
      <c r="K213" s="5"/>
      <c r="L213" s="5"/>
      <c r="M213" s="5"/>
      <c r="N213" s="5"/>
      <c r="O213" s="5"/>
    </row>
    <row r="214" spans="8:15" ht="12.75">
      <c r="H214" s="5"/>
      <c r="I214" s="5"/>
      <c r="J214" s="5"/>
      <c r="K214" s="5"/>
      <c r="L214" s="5"/>
      <c r="M214" s="5"/>
      <c r="N214" s="5"/>
      <c r="O214" s="5"/>
    </row>
    <row r="215" spans="8:15" ht="12.75">
      <c r="H215" s="5"/>
      <c r="I215" s="5"/>
      <c r="J215" s="5"/>
      <c r="K215" s="5"/>
      <c r="L215" s="5"/>
      <c r="M215" s="5"/>
      <c r="N215" s="5"/>
      <c r="O215" s="5"/>
    </row>
    <row r="216" spans="8:15" ht="12.75">
      <c r="H216" s="5"/>
      <c r="I216" s="5"/>
      <c r="J216" s="5"/>
      <c r="K216" s="5"/>
      <c r="L216" s="5"/>
      <c r="M216" s="5"/>
      <c r="N216" s="5"/>
      <c r="O216" s="5"/>
    </row>
    <row r="217" spans="8:15" ht="12.75">
      <c r="H217" s="5"/>
      <c r="I217" s="5"/>
      <c r="J217" s="5"/>
      <c r="K217" s="5"/>
      <c r="L217" s="5"/>
      <c r="M217" s="5"/>
      <c r="N217" s="5"/>
      <c r="O217" s="5"/>
    </row>
    <row r="218" spans="8:15" ht="12.75">
      <c r="H218" s="5"/>
      <c r="I218" s="5"/>
      <c r="J218" s="5"/>
      <c r="K218" s="5"/>
      <c r="L218" s="5"/>
      <c r="M218" s="5"/>
      <c r="N218" s="5"/>
      <c r="O218" s="5"/>
    </row>
    <row r="219" spans="8:15" ht="12.75">
      <c r="H219" s="5"/>
      <c r="I219" s="5"/>
      <c r="J219" s="5"/>
      <c r="K219" s="5"/>
      <c r="L219" s="5"/>
      <c r="M219" s="5"/>
      <c r="N219" s="5"/>
      <c r="O219" s="5"/>
    </row>
    <row r="220" spans="8:15" ht="12.75">
      <c r="H220" s="5"/>
      <c r="I220" s="5"/>
      <c r="J220" s="5"/>
      <c r="K220" s="5"/>
      <c r="L220" s="5"/>
      <c r="M220" s="5"/>
      <c r="N220" s="5"/>
      <c r="O220" s="5"/>
    </row>
    <row r="221" spans="8:15" ht="12.75">
      <c r="H221" s="5"/>
      <c r="I221" s="5"/>
      <c r="J221" s="5"/>
      <c r="K221" s="5"/>
      <c r="L221" s="5"/>
      <c r="M221" s="5"/>
      <c r="N221" s="5"/>
      <c r="O221" s="5"/>
    </row>
    <row r="222" spans="8:15" ht="12.75">
      <c r="H222" s="5"/>
      <c r="I222" s="5"/>
      <c r="J222" s="5"/>
      <c r="K222" s="5"/>
      <c r="L222" s="5"/>
      <c r="M222" s="5"/>
      <c r="N222" s="5"/>
      <c r="O222" s="5"/>
    </row>
    <row r="223" spans="8:15" ht="12.75">
      <c r="H223" s="5"/>
      <c r="I223" s="5"/>
      <c r="J223" s="5"/>
      <c r="K223" s="5"/>
      <c r="L223" s="5"/>
      <c r="M223" s="5"/>
      <c r="N223" s="5"/>
      <c r="O223" s="5"/>
    </row>
    <row r="224" spans="8:15" ht="12.75">
      <c r="H224" s="5"/>
      <c r="I224" s="5"/>
      <c r="J224" s="5"/>
      <c r="K224" s="5"/>
      <c r="L224" s="5"/>
      <c r="M224" s="5"/>
      <c r="N224" s="5"/>
      <c r="O224" s="5"/>
    </row>
    <row r="225" spans="8:15" ht="12.75">
      <c r="H225" s="5"/>
      <c r="I225" s="5"/>
      <c r="J225" s="5"/>
      <c r="K225" s="5"/>
      <c r="L225" s="5"/>
      <c r="M225" s="5"/>
      <c r="N225" s="5"/>
      <c r="O225" s="5"/>
    </row>
    <row r="226" spans="8:15" ht="12.75">
      <c r="H226" s="5"/>
      <c r="I226" s="5"/>
      <c r="J226" s="5"/>
      <c r="K226" s="5"/>
      <c r="L226" s="5"/>
      <c r="M226" s="5"/>
      <c r="N226" s="5"/>
      <c r="O226" s="5"/>
    </row>
    <row r="227" spans="8:15" ht="12.75">
      <c r="H227" s="5"/>
      <c r="I227" s="5"/>
      <c r="J227" s="5"/>
      <c r="K227" s="5"/>
      <c r="L227" s="5"/>
      <c r="M227" s="5"/>
      <c r="N227" s="5"/>
      <c r="O227" s="5"/>
    </row>
    <row r="228" spans="8:15" ht="12.75">
      <c r="H228" s="5"/>
      <c r="I228" s="5"/>
      <c r="J228" s="5"/>
      <c r="K228" s="5"/>
      <c r="L228" s="5"/>
      <c r="M228" s="5"/>
      <c r="N228" s="5"/>
      <c r="O228" s="5"/>
    </row>
    <row r="229" spans="8:15" ht="12.75">
      <c r="H229" s="5"/>
      <c r="I229" s="5"/>
      <c r="J229" s="5"/>
      <c r="K229" s="5"/>
      <c r="L229" s="5"/>
      <c r="M229" s="5"/>
      <c r="N229" s="5"/>
      <c r="O229" s="5"/>
    </row>
    <row r="230" spans="8:15" ht="12.75">
      <c r="H230" s="5"/>
      <c r="I230" s="5"/>
      <c r="J230" s="5"/>
      <c r="K230" s="5"/>
      <c r="L230" s="5"/>
      <c r="M230" s="5"/>
      <c r="N230" s="5"/>
      <c r="O230" s="5"/>
    </row>
    <row r="231" spans="8:15" ht="12.75">
      <c r="H231" s="5"/>
      <c r="I231" s="5"/>
      <c r="J231" s="5"/>
      <c r="K231" s="5"/>
      <c r="L231" s="5"/>
      <c r="M231" s="5"/>
      <c r="N231" s="5"/>
      <c r="O231" s="5"/>
    </row>
    <row r="232" spans="8:15" ht="12.75">
      <c r="H232" s="5"/>
      <c r="I232" s="5"/>
      <c r="J232" s="5"/>
      <c r="K232" s="5"/>
      <c r="L232" s="5"/>
      <c r="M232" s="5"/>
      <c r="N232" s="5"/>
      <c r="O232" s="5"/>
    </row>
    <row r="233" spans="8:15" ht="12.75">
      <c r="H233" s="5"/>
      <c r="I233" s="5"/>
      <c r="J233" s="5"/>
      <c r="K233" s="5"/>
      <c r="L233" s="5"/>
      <c r="M233" s="5"/>
      <c r="N233" s="5"/>
      <c r="O233" s="5"/>
    </row>
    <row r="234" spans="8:15" ht="12.75">
      <c r="H234" s="5"/>
      <c r="I234" s="5"/>
      <c r="J234" s="5"/>
      <c r="K234" s="5"/>
      <c r="L234" s="5"/>
      <c r="M234" s="5"/>
      <c r="N234" s="5"/>
      <c r="O234" s="5"/>
    </row>
    <row r="235" spans="8:15" ht="12.75">
      <c r="H235" s="5"/>
      <c r="I235" s="5"/>
      <c r="J235" s="5"/>
      <c r="K235" s="5"/>
      <c r="L235" s="5"/>
      <c r="M235" s="5"/>
      <c r="N235" s="5"/>
      <c r="O235" s="5"/>
    </row>
    <row r="236" spans="8:15" ht="12.75">
      <c r="H236" s="5"/>
      <c r="I236" s="5"/>
      <c r="J236" s="5"/>
      <c r="K236" s="5"/>
      <c r="L236" s="5"/>
      <c r="M236" s="5"/>
      <c r="N236" s="5"/>
      <c r="O236" s="5"/>
    </row>
    <row r="237" spans="8:15" ht="12.75">
      <c r="H237" s="5"/>
      <c r="I237" s="5"/>
      <c r="J237" s="5"/>
      <c r="K237" s="5"/>
      <c r="L237" s="5"/>
      <c r="M237" s="5"/>
      <c r="N237" s="5"/>
      <c r="O237" s="5"/>
    </row>
    <row r="238" spans="8:15" ht="12.75">
      <c r="H238" s="5"/>
      <c r="I238" s="5"/>
      <c r="J238" s="5"/>
      <c r="K238" s="5"/>
      <c r="L238" s="5"/>
      <c r="M238" s="5"/>
      <c r="N238" s="5"/>
      <c r="O238" s="5"/>
    </row>
    <row r="239" spans="8:15" ht="12.75">
      <c r="H239" s="5"/>
      <c r="I239" s="5"/>
      <c r="J239" s="5"/>
      <c r="K239" s="5"/>
      <c r="L239" s="5"/>
      <c r="M239" s="5"/>
      <c r="N239" s="5"/>
      <c r="O239" s="5"/>
    </row>
    <row r="240" spans="8:15" ht="12.75">
      <c r="H240" s="5"/>
      <c r="I240" s="5"/>
      <c r="J240" s="5"/>
      <c r="K240" s="5"/>
      <c r="L240" s="5"/>
      <c r="M240" s="5"/>
      <c r="N240" s="5"/>
      <c r="O240" s="5"/>
    </row>
    <row r="241" spans="8:15" ht="12.75">
      <c r="H241" s="5"/>
      <c r="I241" s="5"/>
      <c r="J241" s="5"/>
      <c r="K241" s="5"/>
      <c r="L241" s="5"/>
      <c r="M241" s="5"/>
      <c r="N241" s="5"/>
      <c r="O241" s="5"/>
    </row>
    <row r="242" spans="8:15" ht="12.75">
      <c r="H242" s="5"/>
      <c r="I242" s="5"/>
      <c r="J242" s="5"/>
      <c r="K242" s="5"/>
      <c r="L242" s="5"/>
      <c r="M242" s="5"/>
      <c r="N242" s="5"/>
      <c r="O242" s="5"/>
    </row>
    <row r="243" spans="8:15" ht="12.75">
      <c r="H243" s="5"/>
      <c r="I243" s="5"/>
      <c r="J243" s="5"/>
      <c r="K243" s="5"/>
      <c r="L243" s="5"/>
      <c r="M243" s="5"/>
      <c r="N243" s="5"/>
      <c r="O243" s="5"/>
    </row>
    <row r="244" spans="8:15" ht="12.75">
      <c r="H244" s="5"/>
      <c r="I244" s="5"/>
      <c r="J244" s="5"/>
      <c r="K244" s="5"/>
      <c r="L244" s="5"/>
      <c r="M244" s="5"/>
      <c r="N244" s="5"/>
      <c r="O244" s="5"/>
    </row>
    <row r="245" spans="8:15" ht="12.75">
      <c r="H245" s="5"/>
      <c r="I245" s="5"/>
      <c r="J245" s="5"/>
      <c r="K245" s="5"/>
      <c r="L245" s="5"/>
      <c r="M245" s="5"/>
      <c r="N245" s="5"/>
      <c r="O245" s="5"/>
    </row>
    <row r="246" spans="8:15" ht="12.75">
      <c r="H246" s="5"/>
      <c r="I246" s="5"/>
      <c r="J246" s="5"/>
      <c r="K246" s="5"/>
      <c r="L246" s="5"/>
      <c r="M246" s="5"/>
      <c r="N246" s="5"/>
      <c r="O246" s="5"/>
    </row>
    <row r="247" spans="8:15" ht="12.75">
      <c r="H247" s="5"/>
      <c r="I247" s="5"/>
      <c r="J247" s="5"/>
      <c r="K247" s="5"/>
      <c r="L247" s="5"/>
      <c r="M247" s="5"/>
      <c r="N247" s="5"/>
      <c r="O247" s="5"/>
    </row>
    <row r="248" spans="8:15" ht="12.75">
      <c r="H248" s="5"/>
      <c r="I248" s="5"/>
      <c r="J248" s="5"/>
      <c r="K248" s="5"/>
      <c r="L248" s="5"/>
      <c r="M248" s="5"/>
      <c r="N248" s="5"/>
      <c r="O248" s="5"/>
    </row>
    <row r="249" spans="8:15" ht="12.75">
      <c r="H249" s="5"/>
      <c r="I249" s="5"/>
      <c r="J249" s="5"/>
      <c r="K249" s="5"/>
      <c r="L249" s="5"/>
      <c r="M249" s="5"/>
      <c r="N249" s="5"/>
      <c r="O249" s="5"/>
    </row>
    <row r="250" spans="8:15" ht="12.75">
      <c r="H250" s="5"/>
      <c r="I250" s="5"/>
      <c r="J250" s="5"/>
      <c r="K250" s="5"/>
      <c r="L250" s="5"/>
      <c r="M250" s="5"/>
      <c r="N250" s="5"/>
      <c r="O250" s="5"/>
    </row>
    <row r="251" spans="8:15" ht="12.75">
      <c r="H251" s="5"/>
      <c r="I251" s="5"/>
      <c r="J251" s="5"/>
      <c r="K251" s="5"/>
      <c r="L251" s="5"/>
      <c r="M251" s="5"/>
      <c r="N251" s="5"/>
      <c r="O251" s="5"/>
    </row>
    <row r="252" spans="8:15" ht="12.75">
      <c r="H252" s="5"/>
      <c r="I252" s="5"/>
      <c r="J252" s="5"/>
      <c r="K252" s="5"/>
      <c r="L252" s="5"/>
      <c r="M252" s="5"/>
      <c r="N252" s="5"/>
      <c r="O252" s="5"/>
    </row>
    <row r="253" spans="8:15" ht="12.75">
      <c r="H253" s="5"/>
      <c r="I253" s="5"/>
      <c r="J253" s="5"/>
      <c r="K253" s="5"/>
      <c r="L253" s="5"/>
      <c r="M253" s="5"/>
      <c r="N253" s="5"/>
      <c r="O253" s="5"/>
    </row>
    <row r="254" spans="8:15" ht="12.75">
      <c r="H254" s="5"/>
      <c r="I254" s="5"/>
      <c r="J254" s="5"/>
      <c r="K254" s="5"/>
      <c r="L254" s="5"/>
      <c r="M254" s="5"/>
      <c r="N254" s="5"/>
      <c r="O254" s="5"/>
    </row>
    <row r="255" spans="8:15" ht="12.75">
      <c r="H255" s="5"/>
      <c r="I255" s="5"/>
      <c r="J255" s="5"/>
      <c r="K255" s="5"/>
      <c r="L255" s="5"/>
      <c r="M255" s="5"/>
      <c r="N255" s="5"/>
      <c r="O255" s="5"/>
    </row>
    <row r="256" spans="8:15" ht="12.75">
      <c r="H256" s="5"/>
      <c r="I256" s="5"/>
      <c r="J256" s="5"/>
      <c r="K256" s="5"/>
      <c r="L256" s="5"/>
      <c r="M256" s="5"/>
      <c r="N256" s="5"/>
      <c r="O256" s="5"/>
    </row>
    <row r="257" spans="8:15" ht="12.75">
      <c r="H257" s="5"/>
      <c r="I257" s="5"/>
      <c r="J257" s="5"/>
      <c r="K257" s="5"/>
      <c r="L257" s="5"/>
      <c r="M257" s="5"/>
      <c r="N257" s="5"/>
      <c r="O257" s="5"/>
    </row>
    <row r="258" spans="8:15" ht="12.75">
      <c r="H258" s="5"/>
      <c r="I258" s="5"/>
      <c r="J258" s="5"/>
      <c r="K258" s="5"/>
      <c r="L258" s="5"/>
      <c r="M258" s="5"/>
      <c r="N258" s="5"/>
      <c r="O258" s="5"/>
    </row>
    <row r="259" spans="8:15" ht="12.75">
      <c r="H259" s="5"/>
      <c r="I259" s="5"/>
      <c r="J259" s="5"/>
      <c r="K259" s="5"/>
      <c r="L259" s="5"/>
      <c r="M259" s="5"/>
      <c r="N259" s="5"/>
      <c r="O259" s="5"/>
    </row>
    <row r="260" spans="8:15" ht="12.75">
      <c r="H260" s="5"/>
      <c r="I260" s="5"/>
      <c r="J260" s="5"/>
      <c r="K260" s="5"/>
      <c r="L260" s="5"/>
      <c r="M260" s="5"/>
      <c r="N260" s="5"/>
      <c r="O260" s="5"/>
    </row>
    <row r="261" spans="8:15" ht="12.75">
      <c r="H261" s="5"/>
      <c r="I261" s="5"/>
      <c r="J261" s="5"/>
      <c r="K261" s="5"/>
      <c r="L261" s="5"/>
      <c r="M261" s="5"/>
      <c r="N261" s="5"/>
      <c r="O261" s="5"/>
    </row>
    <row r="262" spans="8:15" ht="12.75">
      <c r="H262" s="5"/>
      <c r="I262" s="5"/>
      <c r="J262" s="5"/>
      <c r="K262" s="5"/>
      <c r="L262" s="5"/>
      <c r="M262" s="5"/>
      <c r="N262" s="5"/>
      <c r="O262" s="5"/>
    </row>
    <row r="263" spans="8:15" ht="12.75">
      <c r="H263" s="5"/>
      <c r="I263" s="5"/>
      <c r="J263" s="5"/>
      <c r="K263" s="5"/>
      <c r="L263" s="5"/>
      <c r="M263" s="5"/>
      <c r="N263" s="5"/>
      <c r="O263" s="5"/>
    </row>
    <row r="264" spans="8:15" ht="12.75">
      <c r="H264" s="5"/>
      <c r="I264" s="5"/>
      <c r="J264" s="5"/>
      <c r="K264" s="5"/>
      <c r="L264" s="5"/>
      <c r="M264" s="5"/>
      <c r="N264" s="5"/>
      <c r="O264" s="5"/>
    </row>
    <row r="265" spans="8:15" ht="12.75">
      <c r="H265" s="5"/>
      <c r="I265" s="5"/>
      <c r="J265" s="5"/>
      <c r="K265" s="5"/>
      <c r="L265" s="5"/>
      <c r="M265" s="5"/>
      <c r="N265" s="5"/>
      <c r="O265" s="5"/>
    </row>
    <row r="266" spans="8:15" ht="12.75">
      <c r="H266" s="5"/>
      <c r="I266" s="5"/>
      <c r="J266" s="5"/>
      <c r="K266" s="5"/>
      <c r="L266" s="5"/>
      <c r="M266" s="5"/>
      <c r="N266" s="5"/>
      <c r="O266" s="5"/>
    </row>
    <row r="267" spans="8:15" ht="12.75">
      <c r="H267" s="5"/>
      <c r="I267" s="5"/>
      <c r="J267" s="5"/>
      <c r="K267" s="5"/>
      <c r="L267" s="5"/>
      <c r="M267" s="5"/>
      <c r="N267" s="5"/>
      <c r="O267" s="5"/>
    </row>
    <row r="268" spans="8:15" ht="12.75">
      <c r="H268" s="5"/>
      <c r="I268" s="5"/>
      <c r="J268" s="5"/>
      <c r="K268" s="5"/>
      <c r="L268" s="5"/>
      <c r="M268" s="5"/>
      <c r="N268" s="5"/>
      <c r="O268" s="5"/>
    </row>
    <row r="269" spans="8:15" ht="12.75">
      <c r="H269" s="5"/>
      <c r="I269" s="5"/>
      <c r="J269" s="5"/>
      <c r="K269" s="5"/>
      <c r="L269" s="5"/>
      <c r="M269" s="5"/>
      <c r="N269" s="5"/>
      <c r="O269" s="5"/>
    </row>
    <row r="270" spans="8:15" ht="12.75">
      <c r="H270" s="5"/>
      <c r="I270" s="5"/>
      <c r="J270" s="5"/>
      <c r="K270" s="5"/>
      <c r="L270" s="5"/>
      <c r="M270" s="5"/>
      <c r="N270" s="5"/>
      <c r="O270" s="5"/>
    </row>
    <row r="271" spans="8:15" ht="12.75">
      <c r="H271" s="5"/>
      <c r="I271" s="5"/>
      <c r="J271" s="5"/>
      <c r="K271" s="5"/>
      <c r="L271" s="5"/>
      <c r="M271" s="5"/>
      <c r="N271" s="5"/>
      <c r="O271" s="5"/>
    </row>
    <row r="272" spans="8:15" ht="12.75">
      <c r="H272" s="5"/>
      <c r="I272" s="5"/>
      <c r="J272" s="5"/>
      <c r="K272" s="5"/>
      <c r="L272" s="5"/>
      <c r="M272" s="5"/>
      <c r="N272" s="5"/>
      <c r="O272" s="5"/>
    </row>
    <row r="273" spans="8:15" ht="12.75">
      <c r="H273" s="5"/>
      <c r="I273" s="5"/>
      <c r="J273" s="5"/>
      <c r="K273" s="5"/>
      <c r="L273" s="5"/>
      <c r="M273" s="5"/>
      <c r="N273" s="5"/>
      <c r="O273" s="5"/>
    </row>
    <row r="274" spans="8:15" ht="12.75">
      <c r="H274" s="5"/>
      <c r="I274" s="5"/>
      <c r="J274" s="5"/>
      <c r="K274" s="5"/>
      <c r="L274" s="5"/>
      <c r="M274" s="5"/>
      <c r="N274" s="5"/>
      <c r="O274" s="5"/>
    </row>
    <row r="275" spans="8:15" ht="12.75">
      <c r="H275" s="5"/>
      <c r="I275" s="5"/>
      <c r="J275" s="5"/>
      <c r="K275" s="5"/>
      <c r="L275" s="5"/>
      <c r="M275" s="5"/>
      <c r="N275" s="5"/>
      <c r="O275" s="5"/>
    </row>
    <row r="276" spans="8:15" ht="12.75">
      <c r="H276" s="5"/>
      <c r="I276" s="5"/>
      <c r="J276" s="5"/>
      <c r="K276" s="5"/>
      <c r="L276" s="5"/>
      <c r="M276" s="5"/>
      <c r="N276" s="5"/>
      <c r="O276" s="5"/>
    </row>
    <row r="277" spans="8:15" ht="12.75">
      <c r="H277" s="5"/>
      <c r="I277" s="5"/>
      <c r="J277" s="5"/>
      <c r="K277" s="5"/>
      <c r="L277" s="5"/>
      <c r="M277" s="5"/>
      <c r="N277" s="5"/>
      <c r="O277" s="5"/>
    </row>
    <row r="278" spans="8:15" ht="12.75">
      <c r="H278" s="5"/>
      <c r="I278" s="5"/>
      <c r="J278" s="5"/>
      <c r="K278" s="5"/>
      <c r="L278" s="5"/>
      <c r="M278" s="5"/>
      <c r="N278" s="5"/>
      <c r="O278" s="5"/>
    </row>
    <row r="279" spans="8:15" ht="12.75">
      <c r="H279" s="5"/>
      <c r="I279" s="5"/>
      <c r="J279" s="5"/>
      <c r="K279" s="5"/>
      <c r="L279" s="5"/>
      <c r="M279" s="5"/>
      <c r="N279" s="5"/>
      <c r="O279" s="5"/>
    </row>
    <row r="280" spans="8:15" ht="12.75">
      <c r="H280" s="5"/>
      <c r="I280" s="5"/>
      <c r="J280" s="5"/>
      <c r="K280" s="5"/>
      <c r="L280" s="5"/>
      <c r="M280" s="5"/>
      <c r="N280" s="5"/>
      <c r="O280" s="5"/>
    </row>
    <row r="281" spans="8:15" ht="12.75">
      <c r="H281" s="5"/>
      <c r="I281" s="5"/>
      <c r="J281" s="5"/>
      <c r="K281" s="5"/>
      <c r="L281" s="5"/>
      <c r="M281" s="5"/>
      <c r="N281" s="5"/>
      <c r="O281" s="5"/>
    </row>
    <row r="282" spans="8:15" ht="12.75">
      <c r="H282" s="5"/>
      <c r="I282" s="5"/>
      <c r="J282" s="5"/>
      <c r="K282" s="5"/>
      <c r="L282" s="5"/>
      <c r="M282" s="5"/>
      <c r="N282" s="5"/>
      <c r="O282" s="5"/>
    </row>
    <row r="283" spans="8:15" ht="12.75">
      <c r="H283" s="5"/>
      <c r="I283" s="5"/>
      <c r="J283" s="5"/>
      <c r="K283" s="5"/>
      <c r="L283" s="5"/>
      <c r="M283" s="5"/>
      <c r="N283" s="5"/>
      <c r="O283" s="5"/>
    </row>
    <row r="284" spans="8:15" ht="12.75">
      <c r="H284" s="5"/>
      <c r="I284" s="5"/>
      <c r="J284" s="5"/>
      <c r="K284" s="5"/>
      <c r="L284" s="5"/>
      <c r="M284" s="5"/>
      <c r="N284" s="5"/>
      <c r="O284" s="5"/>
    </row>
    <row r="285" spans="8:15" ht="12.75">
      <c r="H285" s="5"/>
      <c r="I285" s="5"/>
      <c r="J285" s="5"/>
      <c r="K285" s="5"/>
      <c r="L285" s="5"/>
      <c r="M285" s="5"/>
      <c r="N285" s="5"/>
      <c r="O285" s="5"/>
    </row>
    <row r="286" spans="8:15" ht="12.75">
      <c r="H286" s="5"/>
      <c r="I286" s="5"/>
      <c r="J286" s="5"/>
      <c r="K286" s="5"/>
      <c r="L286" s="5"/>
      <c r="M286" s="5"/>
      <c r="N286" s="5"/>
      <c r="O286" s="5"/>
    </row>
    <row r="287" spans="8:15" ht="12.75">
      <c r="H287" s="5"/>
      <c r="I287" s="5"/>
      <c r="J287" s="5"/>
      <c r="K287" s="5"/>
      <c r="L287" s="5"/>
      <c r="M287" s="5"/>
      <c r="N287" s="5"/>
      <c r="O287" s="5"/>
    </row>
    <row r="288" spans="8:15" ht="12.75">
      <c r="H288" s="5"/>
      <c r="I288" s="5"/>
      <c r="J288" s="5"/>
      <c r="K288" s="5"/>
      <c r="L288" s="5"/>
      <c r="M288" s="5"/>
      <c r="N288" s="5"/>
      <c r="O288" s="5"/>
    </row>
    <row r="289" spans="8:15" ht="12.75">
      <c r="H289" s="5"/>
      <c r="I289" s="5"/>
      <c r="J289" s="5"/>
      <c r="K289" s="5"/>
      <c r="L289" s="5"/>
      <c r="M289" s="5"/>
      <c r="N289" s="5"/>
      <c r="O289" s="5"/>
    </row>
    <row r="290" spans="8:15" ht="12.75">
      <c r="H290" s="5"/>
      <c r="I290" s="5"/>
      <c r="J290" s="5"/>
      <c r="K290" s="5"/>
      <c r="L290" s="5"/>
      <c r="M290" s="5"/>
      <c r="N290" s="5"/>
      <c r="O290" s="5"/>
    </row>
    <row r="291" spans="8:15" ht="12.75">
      <c r="H291" s="5"/>
      <c r="I291" s="5"/>
      <c r="J291" s="5"/>
      <c r="K291" s="5"/>
      <c r="L291" s="5"/>
      <c r="M291" s="5"/>
      <c r="N291" s="5"/>
      <c r="O291" s="5"/>
    </row>
    <row r="292" spans="8:15" ht="12.75">
      <c r="H292" s="5"/>
      <c r="I292" s="5"/>
      <c r="J292" s="5"/>
      <c r="K292" s="5"/>
      <c r="L292" s="5"/>
      <c r="M292" s="5"/>
      <c r="N292" s="5"/>
      <c r="O292" s="5"/>
    </row>
    <row r="293" spans="8:15" ht="12.75">
      <c r="H293" s="5"/>
      <c r="I293" s="5"/>
      <c r="J293" s="5"/>
      <c r="K293" s="5"/>
      <c r="L293" s="5"/>
      <c r="M293" s="5"/>
      <c r="N293" s="5"/>
      <c r="O293" s="5"/>
    </row>
    <row r="294" spans="8:15" ht="12.75">
      <c r="H294" s="5"/>
      <c r="I294" s="5"/>
      <c r="J294" s="5"/>
      <c r="K294" s="5"/>
      <c r="L294" s="5"/>
      <c r="M294" s="5"/>
      <c r="N294" s="5"/>
      <c r="O294" s="5"/>
    </row>
    <row r="295" spans="8:15" ht="12.75">
      <c r="H295" s="5"/>
      <c r="I295" s="5"/>
      <c r="J295" s="5"/>
      <c r="K295" s="5"/>
      <c r="L295" s="5"/>
      <c r="M295" s="5"/>
      <c r="N295" s="5"/>
      <c r="O295" s="5"/>
    </row>
    <row r="296" spans="8:15" ht="12.75">
      <c r="H296" s="5"/>
      <c r="I296" s="5"/>
      <c r="J296" s="5"/>
      <c r="K296" s="5"/>
      <c r="L296" s="5"/>
      <c r="M296" s="5"/>
      <c r="N296" s="5"/>
      <c r="O296" s="5"/>
    </row>
    <row r="297" spans="8:15" ht="12.75">
      <c r="H297" s="5"/>
      <c r="I297" s="5"/>
      <c r="J297" s="5"/>
      <c r="K297" s="5"/>
      <c r="L297" s="5"/>
      <c r="M297" s="5"/>
      <c r="N297" s="5"/>
      <c r="O297" s="5"/>
    </row>
    <row r="298" spans="8:15" ht="12.75">
      <c r="H298" s="5"/>
      <c r="I298" s="5"/>
      <c r="J298" s="5"/>
      <c r="K298" s="5"/>
      <c r="L298" s="5"/>
      <c r="M298" s="5"/>
      <c r="N298" s="5"/>
      <c r="O298" s="5"/>
    </row>
    <row r="299" spans="8:15" ht="12.75">
      <c r="H299" s="5"/>
      <c r="I299" s="5"/>
      <c r="J299" s="5"/>
      <c r="K299" s="5"/>
      <c r="L299" s="5"/>
      <c r="M299" s="5"/>
      <c r="N299" s="5"/>
      <c r="O299" s="5"/>
    </row>
    <row r="300" spans="8:15" ht="12.75">
      <c r="H300" s="5"/>
      <c r="I300" s="5"/>
      <c r="J300" s="5"/>
      <c r="K300" s="5"/>
      <c r="L300" s="5"/>
      <c r="M300" s="5"/>
      <c r="N300" s="5"/>
      <c r="O300" s="5"/>
    </row>
    <row r="301" spans="8:15" ht="12.75">
      <c r="H301" s="5"/>
      <c r="I301" s="5"/>
      <c r="J301" s="5"/>
      <c r="K301" s="5"/>
      <c r="L301" s="5"/>
      <c r="M301" s="5"/>
      <c r="N301" s="5"/>
      <c r="O301" s="5"/>
    </row>
    <row r="302" spans="8:15" ht="12.75">
      <c r="H302" s="5"/>
      <c r="I302" s="5"/>
      <c r="J302" s="5"/>
      <c r="K302" s="5"/>
      <c r="L302" s="5"/>
      <c r="M302" s="5"/>
      <c r="N302" s="5"/>
      <c r="O302" s="5"/>
    </row>
    <row r="303" spans="8:15" ht="12.75">
      <c r="H303" s="5"/>
      <c r="I303" s="5"/>
      <c r="J303" s="5"/>
      <c r="K303" s="5"/>
      <c r="L303" s="5"/>
      <c r="M303" s="5"/>
      <c r="N303" s="5"/>
      <c r="O303" s="5"/>
    </row>
    <row r="304" spans="8:15" ht="12.75">
      <c r="H304" s="5"/>
      <c r="I304" s="5"/>
      <c r="J304" s="5"/>
      <c r="K304" s="5"/>
      <c r="L304" s="5"/>
      <c r="M304" s="5"/>
      <c r="N304" s="5"/>
      <c r="O304" s="5"/>
    </row>
    <row r="305" spans="8:15" ht="12.75">
      <c r="H305" s="5"/>
      <c r="I305" s="5"/>
      <c r="J305" s="5"/>
      <c r="K305" s="5"/>
      <c r="L305" s="5"/>
      <c r="M305" s="5"/>
      <c r="N305" s="5"/>
      <c r="O305" s="5"/>
    </row>
    <row r="306" spans="8:15" ht="12.75">
      <c r="H306" s="5"/>
      <c r="I306" s="5"/>
      <c r="J306" s="5"/>
      <c r="K306" s="5"/>
      <c r="L306" s="5"/>
      <c r="M306" s="5"/>
      <c r="N306" s="5"/>
      <c r="O306" s="5"/>
    </row>
    <row r="307" spans="8:15" ht="12.75">
      <c r="H307" s="5"/>
      <c r="I307" s="5"/>
      <c r="J307" s="5"/>
      <c r="K307" s="5"/>
      <c r="L307" s="5"/>
      <c r="M307" s="5"/>
      <c r="N307" s="5"/>
      <c r="O307" s="5"/>
    </row>
    <row r="308" spans="8:15" ht="12.75">
      <c r="H308" s="5"/>
      <c r="I308" s="5"/>
      <c r="J308" s="5"/>
      <c r="K308" s="5"/>
      <c r="L308" s="5"/>
      <c r="M308" s="5"/>
      <c r="N308" s="5"/>
      <c r="O308" s="5"/>
    </row>
    <row r="309" spans="8:15" ht="12.75">
      <c r="H309" s="5"/>
      <c r="I309" s="5"/>
      <c r="J309" s="5"/>
      <c r="K309" s="5"/>
      <c r="L309" s="5"/>
      <c r="M309" s="5"/>
      <c r="N309" s="5"/>
      <c r="O309" s="5"/>
    </row>
    <row r="310" spans="8:15" ht="12.75">
      <c r="H310" s="5"/>
      <c r="I310" s="5"/>
      <c r="J310" s="5"/>
      <c r="K310" s="5"/>
      <c r="L310" s="5"/>
      <c r="M310" s="5"/>
      <c r="N310" s="5"/>
      <c r="O310" s="5"/>
    </row>
    <row r="311" spans="8:15" ht="12.75">
      <c r="H311" s="5"/>
      <c r="I311" s="5"/>
      <c r="J311" s="5"/>
      <c r="K311" s="5"/>
      <c r="L311" s="5"/>
      <c r="M311" s="5"/>
      <c r="N311" s="5"/>
      <c r="O311" s="5"/>
    </row>
    <row r="312" spans="8:15" ht="12.75">
      <c r="H312" s="5"/>
      <c r="I312" s="5"/>
      <c r="J312" s="5"/>
      <c r="K312" s="5"/>
      <c r="L312" s="5"/>
      <c r="M312" s="5"/>
      <c r="N312" s="5"/>
      <c r="O312" s="5"/>
    </row>
    <row r="313" spans="8:15" ht="12.75">
      <c r="H313" s="5"/>
      <c r="I313" s="5"/>
      <c r="J313" s="5"/>
      <c r="K313" s="5"/>
      <c r="L313" s="5"/>
      <c r="M313" s="5"/>
      <c r="N313" s="5"/>
      <c r="O313" s="5"/>
    </row>
    <row r="314" spans="8:15" ht="12.75">
      <c r="H314" s="5"/>
      <c r="I314" s="5"/>
      <c r="J314" s="5"/>
      <c r="K314" s="5"/>
      <c r="L314" s="5"/>
      <c r="M314" s="5"/>
      <c r="N314" s="5"/>
      <c r="O314" s="5"/>
    </row>
    <row r="315" spans="8:15" ht="12.75">
      <c r="H315" s="5"/>
      <c r="I315" s="5"/>
      <c r="J315" s="5"/>
      <c r="K315" s="5"/>
      <c r="L315" s="5"/>
      <c r="M315" s="5"/>
      <c r="N315" s="5"/>
      <c r="O315" s="5"/>
    </row>
    <row r="316" spans="8:15" ht="12.75">
      <c r="H316" s="5"/>
      <c r="I316" s="5"/>
      <c r="J316" s="5"/>
      <c r="K316" s="5"/>
      <c r="L316" s="5"/>
      <c r="M316" s="5"/>
      <c r="N316" s="5"/>
      <c r="O316" s="5"/>
    </row>
    <row r="317" spans="8:15" ht="12.75">
      <c r="H317" s="5"/>
      <c r="I317" s="5"/>
      <c r="J317" s="5"/>
      <c r="K317" s="5"/>
      <c r="L317" s="5"/>
      <c r="M317" s="5"/>
      <c r="N317" s="5"/>
      <c r="O317" s="5"/>
    </row>
    <row r="318" spans="8:15" ht="12.75">
      <c r="H318" s="5"/>
      <c r="I318" s="5"/>
      <c r="J318" s="5"/>
      <c r="K318" s="5"/>
      <c r="L318" s="5"/>
      <c r="M318" s="5"/>
      <c r="N318" s="5"/>
      <c r="O318" s="5"/>
    </row>
    <row r="319" spans="8:15" ht="12.75">
      <c r="H319" s="5"/>
      <c r="I319" s="5"/>
      <c r="J319" s="5"/>
      <c r="K319" s="5"/>
      <c r="L319" s="5"/>
      <c r="M319" s="5"/>
      <c r="N319" s="5"/>
      <c r="O319" s="5"/>
    </row>
    <row r="320" spans="8:15" ht="12.75">
      <c r="H320" s="5"/>
      <c r="I320" s="5"/>
      <c r="J320" s="5"/>
      <c r="K320" s="5"/>
      <c r="L320" s="5"/>
      <c r="M320" s="5"/>
      <c r="N320" s="5"/>
      <c r="O320" s="5"/>
    </row>
    <row r="321" spans="8:15" ht="12.75">
      <c r="H321" s="5"/>
      <c r="I321" s="5"/>
      <c r="J321" s="5"/>
      <c r="K321" s="5"/>
      <c r="L321" s="5"/>
      <c r="M321" s="5"/>
      <c r="N321" s="5"/>
      <c r="O321" s="5"/>
    </row>
    <row r="322" spans="8:15" ht="12.75">
      <c r="H322" s="5"/>
      <c r="I322" s="5"/>
      <c r="J322" s="5"/>
      <c r="K322" s="5"/>
      <c r="L322" s="5"/>
      <c r="M322" s="5"/>
      <c r="N322" s="5"/>
      <c r="O322" s="5"/>
    </row>
    <row r="323" spans="8:15" ht="12.75">
      <c r="H323" s="5"/>
      <c r="I323" s="5"/>
      <c r="J323" s="5"/>
      <c r="K323" s="5"/>
      <c r="L323" s="5"/>
      <c r="M323" s="5"/>
      <c r="N323" s="5"/>
      <c r="O323" s="5"/>
    </row>
    <row r="324" spans="8:15" ht="12.75">
      <c r="H324" s="5"/>
      <c r="I324" s="5"/>
      <c r="J324" s="5"/>
      <c r="K324" s="5"/>
      <c r="L324" s="5"/>
      <c r="M324" s="5"/>
      <c r="N324" s="5"/>
      <c r="O324" s="5"/>
    </row>
    <row r="325" spans="8:15" ht="12.75">
      <c r="H325" s="5"/>
      <c r="I325" s="5"/>
      <c r="J325" s="5"/>
      <c r="K325" s="5"/>
      <c r="L325" s="5"/>
      <c r="M325" s="5"/>
      <c r="N325" s="5"/>
      <c r="O325" s="5"/>
    </row>
    <row r="326" spans="8:15" ht="12.75">
      <c r="H326" s="5"/>
      <c r="I326" s="5"/>
      <c r="J326" s="5"/>
      <c r="K326" s="5"/>
      <c r="L326" s="5"/>
      <c r="M326" s="5"/>
      <c r="N326" s="5"/>
      <c r="O326" s="5"/>
    </row>
    <row r="327" spans="8:15" ht="12.75">
      <c r="H327" s="5"/>
      <c r="I327" s="5"/>
      <c r="J327" s="5"/>
      <c r="K327" s="5"/>
      <c r="L327" s="5"/>
      <c r="M327" s="5"/>
      <c r="N327" s="5"/>
      <c r="O327" s="5"/>
    </row>
    <row r="328" spans="8:15" ht="12.75">
      <c r="H328" s="5"/>
      <c r="I328" s="5"/>
      <c r="J328" s="5"/>
      <c r="K328" s="5"/>
      <c r="L328" s="5"/>
      <c r="M328" s="5"/>
      <c r="N328" s="5"/>
      <c r="O328" s="5"/>
    </row>
    <row r="329" spans="8:15" ht="12.75">
      <c r="H329" s="5"/>
      <c r="I329" s="5"/>
      <c r="J329" s="5"/>
      <c r="K329" s="5"/>
      <c r="L329" s="5"/>
      <c r="M329" s="5"/>
      <c r="N329" s="5"/>
      <c r="O329" s="5"/>
    </row>
    <row r="330" spans="8:15" ht="12.75">
      <c r="H330" s="5"/>
      <c r="I330" s="5"/>
      <c r="J330" s="5"/>
      <c r="K330" s="5"/>
      <c r="L330" s="5"/>
      <c r="M330" s="5"/>
      <c r="N330" s="5"/>
      <c r="O330" s="5"/>
    </row>
    <row r="331" spans="8:15" ht="12.75">
      <c r="H331" s="5"/>
      <c r="I331" s="5"/>
      <c r="J331" s="5"/>
      <c r="K331" s="5"/>
      <c r="L331" s="5"/>
      <c r="M331" s="5"/>
      <c r="N331" s="5"/>
      <c r="O331" s="5"/>
    </row>
    <row r="332" spans="8:15" ht="12.75">
      <c r="H332" s="5"/>
      <c r="I332" s="5"/>
      <c r="J332" s="5"/>
      <c r="K332" s="5"/>
      <c r="L332" s="5"/>
      <c r="M332" s="5"/>
      <c r="N332" s="5"/>
      <c r="O332" s="5"/>
    </row>
    <row r="333" spans="8:15" ht="12.75">
      <c r="H333" s="5"/>
      <c r="I333" s="5"/>
      <c r="J333" s="5"/>
      <c r="K333" s="5"/>
      <c r="L333" s="5"/>
      <c r="M333" s="5"/>
      <c r="N333" s="5"/>
      <c r="O333" s="5"/>
    </row>
    <row r="334" spans="8:15" ht="12.75">
      <c r="H334" s="5"/>
      <c r="I334" s="5"/>
      <c r="J334" s="5"/>
      <c r="K334" s="5"/>
      <c r="L334" s="5"/>
      <c r="M334" s="5"/>
      <c r="N334" s="5"/>
      <c r="O334" s="5"/>
    </row>
    <row r="335" spans="8:15" ht="12.75">
      <c r="H335" s="5"/>
      <c r="I335" s="5"/>
      <c r="J335" s="5"/>
      <c r="K335" s="5"/>
      <c r="L335" s="5"/>
      <c r="M335" s="5"/>
      <c r="N335" s="5"/>
      <c r="O335" s="5"/>
    </row>
    <row r="336" spans="8:15" ht="12.75">
      <c r="H336" s="5"/>
      <c r="I336" s="5"/>
      <c r="J336" s="5"/>
      <c r="K336" s="5"/>
      <c r="L336" s="5"/>
      <c r="M336" s="5"/>
      <c r="N336" s="5"/>
      <c r="O336" s="5"/>
    </row>
    <row r="337" spans="8:15" ht="12.75">
      <c r="H337" s="5"/>
      <c r="I337" s="5"/>
      <c r="J337" s="5"/>
      <c r="K337" s="5"/>
      <c r="L337" s="5"/>
      <c r="M337" s="5"/>
      <c r="N337" s="5"/>
      <c r="O337" s="5"/>
    </row>
    <row r="338" spans="8:15" ht="12.75">
      <c r="H338" s="5"/>
      <c r="I338" s="5"/>
      <c r="J338" s="5"/>
      <c r="K338" s="5"/>
      <c r="L338" s="5"/>
      <c r="M338" s="5"/>
      <c r="N338" s="5"/>
      <c r="O338" s="5"/>
    </row>
    <row r="339" spans="8:15" ht="12.75">
      <c r="H339" s="5"/>
      <c r="I339" s="5"/>
      <c r="J339" s="5"/>
      <c r="K339" s="5"/>
      <c r="L339" s="5"/>
      <c r="M339" s="5"/>
      <c r="N339" s="5"/>
      <c r="O339" s="5"/>
    </row>
    <row r="340" spans="8:15" ht="12.75">
      <c r="H340" s="5"/>
      <c r="I340" s="5"/>
      <c r="J340" s="5"/>
      <c r="K340" s="5"/>
      <c r="L340" s="5"/>
      <c r="M340" s="5"/>
      <c r="N340" s="5"/>
      <c r="O340" s="5"/>
    </row>
    <row r="341" spans="8:15" ht="12.75">
      <c r="H341" s="5"/>
      <c r="I341" s="5"/>
      <c r="J341" s="5"/>
      <c r="K341" s="5"/>
      <c r="L341" s="5"/>
      <c r="M341" s="5"/>
      <c r="N341" s="5"/>
      <c r="O341" s="5"/>
    </row>
    <row r="342" spans="8:15" ht="12.75">
      <c r="H342" s="5"/>
      <c r="I342" s="5"/>
      <c r="J342" s="5"/>
      <c r="K342" s="5"/>
      <c r="L342" s="5"/>
      <c r="M342" s="5"/>
      <c r="N342" s="5"/>
      <c r="O342" s="5"/>
    </row>
    <row r="343" spans="8:15" ht="12.75">
      <c r="H343" s="5"/>
      <c r="I343" s="5"/>
      <c r="J343" s="5"/>
      <c r="K343" s="5"/>
      <c r="L343" s="5"/>
      <c r="M343" s="5"/>
      <c r="N343" s="5"/>
      <c r="O343" s="5"/>
    </row>
    <row r="344" spans="8:15" ht="12.75">
      <c r="H344" s="5"/>
      <c r="I344" s="5"/>
      <c r="J344" s="5"/>
      <c r="K344" s="5"/>
      <c r="L344" s="5"/>
      <c r="M344" s="5"/>
      <c r="N344" s="5"/>
      <c r="O344" s="5"/>
    </row>
    <row r="345" spans="8:15" ht="12.75">
      <c r="H345" s="5"/>
      <c r="I345" s="5"/>
      <c r="J345" s="5"/>
      <c r="K345" s="5"/>
      <c r="L345" s="5"/>
      <c r="M345" s="5"/>
      <c r="N345" s="5"/>
      <c r="O345" s="5"/>
    </row>
    <row r="346" spans="8:15" ht="12.75">
      <c r="H346" s="5"/>
      <c r="I346" s="5"/>
      <c r="J346" s="5"/>
      <c r="K346" s="5"/>
      <c r="L346" s="5"/>
      <c r="M346" s="5"/>
      <c r="N346" s="5"/>
      <c r="O346" s="5"/>
    </row>
    <row r="347" spans="8:15" ht="12.75">
      <c r="H347" s="5"/>
      <c r="I347" s="5"/>
      <c r="J347" s="5"/>
      <c r="K347" s="5"/>
      <c r="L347" s="5"/>
      <c r="M347" s="5"/>
      <c r="N347" s="5"/>
      <c r="O347" s="5"/>
    </row>
    <row r="348" spans="8:15" ht="12.75">
      <c r="H348" s="5"/>
      <c r="I348" s="5"/>
      <c r="J348" s="5"/>
      <c r="K348" s="5"/>
      <c r="L348" s="5"/>
      <c r="M348" s="5"/>
      <c r="N348" s="5"/>
      <c r="O348" s="5"/>
    </row>
    <row r="349" spans="8:15" ht="12.75">
      <c r="H349" s="5"/>
      <c r="I349" s="5"/>
      <c r="J349" s="5"/>
      <c r="K349" s="5"/>
      <c r="L349" s="5"/>
      <c r="M349" s="5"/>
      <c r="N349" s="5"/>
      <c r="O349" s="5"/>
    </row>
    <row r="350" spans="8:15" ht="12.75">
      <c r="H350" s="5"/>
      <c r="I350" s="5"/>
      <c r="J350" s="5"/>
      <c r="K350" s="5"/>
      <c r="L350" s="5"/>
      <c r="M350" s="5"/>
      <c r="N350" s="5"/>
      <c r="O350" s="5"/>
    </row>
    <row r="351" spans="8:15" ht="12.75">
      <c r="H351" s="5"/>
      <c r="I351" s="5"/>
      <c r="J351" s="5"/>
      <c r="K351" s="5"/>
      <c r="L351" s="5"/>
      <c r="M351" s="5"/>
      <c r="N351" s="5"/>
      <c r="O351" s="5"/>
    </row>
    <row r="352" spans="8:15" ht="12.75">
      <c r="H352" s="5"/>
      <c r="I352" s="5"/>
      <c r="J352" s="5"/>
      <c r="K352" s="5"/>
      <c r="L352" s="5"/>
      <c r="M352" s="5"/>
      <c r="N352" s="5"/>
      <c r="O352" s="5"/>
    </row>
    <row r="353" spans="8:15" ht="12.75">
      <c r="H353" s="5"/>
      <c r="I353" s="5"/>
      <c r="J353" s="5"/>
      <c r="K353" s="5"/>
      <c r="L353" s="5"/>
      <c r="M353" s="5"/>
      <c r="N353" s="5"/>
      <c r="O353" s="5"/>
    </row>
    <row r="354" spans="8:15" ht="12.75">
      <c r="H354" s="5"/>
      <c r="I354" s="5"/>
      <c r="J354" s="5"/>
      <c r="K354" s="5"/>
      <c r="L354" s="5"/>
      <c r="M354" s="5"/>
      <c r="N354" s="5"/>
      <c r="O354" s="5"/>
    </row>
    <row r="355" spans="8:15" ht="12.75">
      <c r="H355" s="5"/>
      <c r="I355" s="5"/>
      <c r="J355" s="5"/>
      <c r="K355" s="5"/>
      <c r="L355" s="5"/>
      <c r="M355" s="5"/>
      <c r="N355" s="5"/>
      <c r="O355" s="5"/>
    </row>
    <row r="356" spans="8:15" ht="12.75">
      <c r="H356" s="5"/>
      <c r="I356" s="5"/>
      <c r="J356" s="5"/>
      <c r="K356" s="5"/>
      <c r="L356" s="5"/>
      <c r="M356" s="5"/>
      <c r="N356" s="5"/>
      <c r="O356" s="5"/>
    </row>
    <row r="357" spans="8:15" ht="12.75">
      <c r="H357" s="5"/>
      <c r="I357" s="5"/>
      <c r="J357" s="5"/>
      <c r="K357" s="5"/>
      <c r="L357" s="5"/>
      <c r="M357" s="5"/>
      <c r="N357" s="5"/>
      <c r="O357" s="5"/>
    </row>
    <row r="358" spans="8:15" ht="12.75">
      <c r="H358" s="5"/>
      <c r="I358" s="5"/>
      <c r="J358" s="5"/>
      <c r="K358" s="5"/>
      <c r="L358" s="5"/>
      <c r="M358" s="5"/>
      <c r="N358" s="5"/>
      <c r="O358" s="5"/>
    </row>
    <row r="359" spans="8:15" ht="12.75">
      <c r="H359" s="5"/>
      <c r="I359" s="5"/>
      <c r="J359" s="5"/>
      <c r="K359" s="5"/>
      <c r="L359" s="5"/>
      <c r="M359" s="5"/>
      <c r="N359" s="5"/>
      <c r="O359" s="5"/>
    </row>
    <row r="360" spans="8:15" ht="12.75">
      <c r="H360" s="5"/>
      <c r="I360" s="5"/>
      <c r="J360" s="5"/>
      <c r="K360" s="5"/>
      <c r="L360" s="5"/>
      <c r="M360" s="5"/>
      <c r="N360" s="5"/>
      <c r="O360" s="5"/>
    </row>
    <row r="361" spans="8:15" ht="12.75">
      <c r="H361" s="5"/>
      <c r="I361" s="5"/>
      <c r="J361" s="5"/>
      <c r="K361" s="5"/>
      <c r="L361" s="5"/>
      <c r="M361" s="5"/>
      <c r="N361" s="5"/>
      <c r="O361" s="5"/>
    </row>
    <row r="362" spans="8:15" ht="12.75">
      <c r="H362" s="5"/>
      <c r="I362" s="5"/>
      <c r="J362" s="5"/>
      <c r="K362" s="5"/>
      <c r="L362" s="5"/>
      <c r="M362" s="5"/>
      <c r="N362" s="5"/>
      <c r="O362" s="5"/>
    </row>
    <row r="363" spans="8:15" ht="12.75">
      <c r="H363" s="5"/>
      <c r="I363" s="5"/>
      <c r="J363" s="5"/>
      <c r="K363" s="5"/>
      <c r="L363" s="5"/>
      <c r="M363" s="5"/>
      <c r="N363" s="5"/>
      <c r="O363" s="5"/>
    </row>
    <row r="364" spans="8:15" ht="12.75">
      <c r="H364" s="5"/>
      <c r="I364" s="5"/>
      <c r="J364" s="5"/>
      <c r="K364" s="5"/>
      <c r="L364" s="5"/>
      <c r="M364" s="5"/>
      <c r="N364" s="5"/>
      <c r="O364" s="5"/>
    </row>
    <row r="365" spans="8:15" ht="12.75">
      <c r="H365" s="5"/>
      <c r="I365" s="5"/>
      <c r="J365" s="5"/>
      <c r="K365" s="5"/>
      <c r="L365" s="5"/>
      <c r="M365" s="5"/>
      <c r="N365" s="5"/>
      <c r="O365" s="5"/>
    </row>
    <row r="366" spans="8:15" ht="12.75">
      <c r="H366" s="5"/>
      <c r="I366" s="5"/>
      <c r="J366" s="5"/>
      <c r="K366" s="5"/>
      <c r="L366" s="5"/>
      <c r="M366" s="5"/>
      <c r="N366" s="5"/>
      <c r="O366" s="5"/>
    </row>
    <row r="367" spans="8:15" ht="12.75">
      <c r="H367" s="5"/>
      <c r="I367" s="5"/>
      <c r="J367" s="5"/>
      <c r="K367" s="5"/>
      <c r="L367" s="5"/>
      <c r="M367" s="5"/>
      <c r="N367" s="5"/>
      <c r="O367" s="5"/>
    </row>
    <row r="368" spans="8:15" ht="12.75">
      <c r="H368" s="5"/>
      <c r="I368" s="5"/>
      <c r="J368" s="5"/>
      <c r="K368" s="5"/>
      <c r="L368" s="5"/>
      <c r="M368" s="5"/>
      <c r="N368" s="5"/>
      <c r="O368" s="5"/>
    </row>
    <row r="369" spans="8:15" ht="12.75">
      <c r="H369" s="5"/>
      <c r="I369" s="5"/>
      <c r="J369" s="5"/>
      <c r="K369" s="5"/>
      <c r="L369" s="5"/>
      <c r="M369" s="5"/>
      <c r="N369" s="5"/>
      <c r="O369" s="5"/>
    </row>
    <row r="370" spans="8:15" ht="12.75">
      <c r="H370" s="5"/>
      <c r="I370" s="5"/>
      <c r="J370" s="5"/>
      <c r="K370" s="5"/>
      <c r="L370" s="5"/>
      <c r="M370" s="5"/>
      <c r="N370" s="5"/>
      <c r="O370" s="5"/>
    </row>
    <row r="371" spans="8:15" ht="12.75">
      <c r="H371" s="5"/>
      <c r="I371" s="5"/>
      <c r="J371" s="5"/>
      <c r="K371" s="5"/>
      <c r="L371" s="5"/>
      <c r="M371" s="5"/>
      <c r="N371" s="5"/>
      <c r="O371" s="5"/>
    </row>
    <row r="372" spans="8:15" ht="12.75">
      <c r="H372" s="5"/>
      <c r="I372" s="5"/>
      <c r="J372" s="5"/>
      <c r="K372" s="5"/>
      <c r="L372" s="5"/>
      <c r="M372" s="5"/>
      <c r="N372" s="5"/>
      <c r="O372" s="5"/>
    </row>
    <row r="373" spans="8:15" ht="12.75">
      <c r="H373" s="5"/>
      <c r="I373" s="5"/>
      <c r="J373" s="5"/>
      <c r="K373" s="5"/>
      <c r="L373" s="5"/>
      <c r="M373" s="5"/>
      <c r="N373" s="5"/>
      <c r="O373" s="5"/>
    </row>
    <row r="374" spans="8:15" ht="12.75">
      <c r="H374" s="5"/>
      <c r="I374" s="5"/>
      <c r="J374" s="5"/>
      <c r="K374" s="5"/>
      <c r="L374" s="5"/>
      <c r="M374" s="5"/>
      <c r="N374" s="5"/>
      <c r="O374" s="5"/>
    </row>
    <row r="375" spans="8:15" ht="12.75">
      <c r="H375" s="5"/>
      <c r="I375" s="5"/>
      <c r="J375" s="5"/>
      <c r="K375" s="5"/>
      <c r="L375" s="5"/>
      <c r="M375" s="5"/>
      <c r="N375" s="5"/>
      <c r="O375" s="5"/>
    </row>
    <row r="376" spans="8:15" ht="12.75">
      <c r="H376" s="5"/>
      <c r="I376" s="5"/>
      <c r="J376" s="5"/>
      <c r="K376" s="5"/>
      <c r="L376" s="5"/>
      <c r="M376" s="5"/>
      <c r="N376" s="5"/>
      <c r="O376" s="5"/>
    </row>
    <row r="377" spans="8:15" ht="12.75">
      <c r="H377" s="5"/>
      <c r="I377" s="5"/>
      <c r="J377" s="5"/>
      <c r="K377" s="5"/>
      <c r="L377" s="5"/>
      <c r="M377" s="5"/>
      <c r="N377" s="5"/>
      <c r="O377" s="5"/>
    </row>
    <row r="378" spans="8:15" ht="12.75">
      <c r="H378" s="5"/>
      <c r="I378" s="5"/>
      <c r="J378" s="5"/>
      <c r="K378" s="5"/>
      <c r="L378" s="5"/>
      <c r="M378" s="5"/>
      <c r="N378" s="5"/>
      <c r="O378" s="5"/>
    </row>
    <row r="379" spans="8:15" ht="12.75">
      <c r="H379" s="5"/>
      <c r="I379" s="5"/>
      <c r="J379" s="5"/>
      <c r="K379" s="5"/>
      <c r="L379" s="5"/>
      <c r="M379" s="5"/>
      <c r="N379" s="5"/>
      <c r="O379" s="5"/>
    </row>
    <row r="380" spans="8:15" ht="12.75">
      <c r="H380" s="5"/>
      <c r="I380" s="5"/>
      <c r="J380" s="5"/>
      <c r="K380" s="5"/>
      <c r="L380" s="5"/>
      <c r="M380" s="5"/>
      <c r="N380" s="5"/>
      <c r="O380" s="5"/>
    </row>
    <row r="381" spans="8:15" ht="12.75">
      <c r="H381" s="5"/>
      <c r="I381" s="5"/>
      <c r="J381" s="5"/>
      <c r="K381" s="5"/>
      <c r="L381" s="5"/>
      <c r="M381" s="5"/>
      <c r="N381" s="5"/>
      <c r="O381" s="5"/>
    </row>
    <row r="382" spans="8:15" ht="12.75">
      <c r="H382" s="5"/>
      <c r="I382" s="5"/>
      <c r="J382" s="5"/>
      <c r="K382" s="5"/>
      <c r="L382" s="5"/>
      <c r="M382" s="5"/>
      <c r="N382" s="5"/>
      <c r="O382" s="5"/>
    </row>
    <row r="383" spans="8:15" ht="12.75">
      <c r="H383" s="5"/>
      <c r="I383" s="5"/>
      <c r="J383" s="5"/>
      <c r="K383" s="5"/>
      <c r="L383" s="5"/>
      <c r="M383" s="5"/>
      <c r="N383" s="5"/>
      <c r="O383" s="5"/>
    </row>
    <row r="384" spans="8:15" ht="12.75">
      <c r="H384" s="5"/>
      <c r="I384" s="5"/>
      <c r="J384" s="5"/>
      <c r="K384" s="5"/>
      <c r="L384" s="5"/>
      <c r="M384" s="5"/>
      <c r="N384" s="5"/>
      <c r="O384" s="5"/>
    </row>
    <row r="385" spans="8:15" ht="12.75">
      <c r="H385" s="5"/>
      <c r="I385" s="5"/>
      <c r="J385" s="5"/>
      <c r="K385" s="5"/>
      <c r="L385" s="5"/>
      <c r="M385" s="5"/>
      <c r="N385" s="5"/>
      <c r="O385" s="5"/>
    </row>
    <row r="386" spans="8:15" ht="12.75">
      <c r="H386" s="5"/>
      <c r="I386" s="5"/>
      <c r="J386" s="5"/>
      <c r="K386" s="5"/>
      <c r="L386" s="5"/>
      <c r="M386" s="5"/>
      <c r="N386" s="5"/>
      <c r="O386" s="5"/>
    </row>
    <row r="387" spans="8:15" ht="12.75">
      <c r="H387" s="5"/>
      <c r="I387" s="5"/>
      <c r="J387" s="5"/>
      <c r="K387" s="5"/>
      <c r="L387" s="5"/>
      <c r="M387" s="5"/>
      <c r="N387" s="5"/>
      <c r="O387" s="5"/>
    </row>
    <row r="388" spans="8:15" ht="12.75">
      <c r="H388" s="5"/>
      <c r="I388" s="5"/>
      <c r="J388" s="5"/>
      <c r="K388" s="5"/>
      <c r="L388" s="5"/>
      <c r="M388" s="5"/>
      <c r="N388" s="5"/>
      <c r="O388" s="5"/>
    </row>
    <row r="389" spans="8:15" ht="12.75">
      <c r="H389" s="5"/>
      <c r="I389" s="5"/>
      <c r="J389" s="5"/>
      <c r="K389" s="5"/>
      <c r="L389" s="5"/>
      <c r="M389" s="5"/>
      <c r="N389" s="5"/>
      <c r="O389" s="5"/>
    </row>
    <row r="390" spans="8:15" ht="12.75">
      <c r="H390" s="5"/>
      <c r="I390" s="5"/>
      <c r="J390" s="5"/>
      <c r="K390" s="5"/>
      <c r="L390" s="5"/>
      <c r="M390" s="5"/>
      <c r="N390" s="5"/>
      <c r="O390" s="5"/>
    </row>
    <row r="391" spans="8:15" ht="12.75">
      <c r="H391" s="5"/>
      <c r="I391" s="5"/>
      <c r="J391" s="5"/>
      <c r="K391" s="5"/>
      <c r="L391" s="5"/>
      <c r="M391" s="5"/>
      <c r="N391" s="5"/>
      <c r="O391" s="5"/>
    </row>
    <row r="392" spans="8:15" ht="12.75">
      <c r="H392" s="5"/>
      <c r="I392" s="5"/>
      <c r="J392" s="5"/>
      <c r="K392" s="5"/>
      <c r="L392" s="5"/>
      <c r="M392" s="5"/>
      <c r="N392" s="5"/>
      <c r="O392" s="5"/>
    </row>
    <row r="393" spans="8:15" ht="12.75">
      <c r="H393" s="5"/>
      <c r="I393" s="5"/>
      <c r="J393" s="5"/>
      <c r="K393" s="5"/>
      <c r="L393" s="5"/>
      <c r="M393" s="5"/>
      <c r="N393" s="5"/>
      <c r="O393" s="5"/>
    </row>
    <row r="394" spans="8:15" ht="12.75">
      <c r="H394" s="5"/>
      <c r="I394" s="5"/>
      <c r="J394" s="5"/>
      <c r="K394" s="5"/>
      <c r="L394" s="5"/>
      <c r="M394" s="5"/>
      <c r="N394" s="5"/>
      <c r="O394" s="5"/>
    </row>
    <row r="395" spans="8:15" ht="12.75">
      <c r="H395" s="5"/>
      <c r="I395" s="5"/>
      <c r="J395" s="5"/>
      <c r="K395" s="5"/>
      <c r="L395" s="5"/>
      <c r="M395" s="5"/>
      <c r="N395" s="5"/>
      <c r="O395" s="5"/>
    </row>
    <row r="396" spans="8:15" ht="12.75">
      <c r="H396" s="5"/>
      <c r="I396" s="5"/>
      <c r="J396" s="5"/>
      <c r="K396" s="5"/>
      <c r="L396" s="5"/>
      <c r="M396" s="5"/>
      <c r="N396" s="5"/>
      <c r="O396" s="5"/>
    </row>
    <row r="397" spans="8:15" ht="12.75">
      <c r="H397" s="5"/>
      <c r="I397" s="5"/>
      <c r="J397" s="5"/>
      <c r="K397" s="5"/>
      <c r="L397" s="5"/>
      <c r="M397" s="5"/>
      <c r="N397" s="5"/>
      <c r="O397" s="5"/>
    </row>
    <row r="398" spans="8:15" ht="12.75">
      <c r="H398" s="5"/>
      <c r="I398" s="5"/>
      <c r="J398" s="5"/>
      <c r="K398" s="5"/>
      <c r="L398" s="5"/>
      <c r="M398" s="5"/>
      <c r="N398" s="5"/>
      <c r="O398" s="5"/>
    </row>
    <row r="399" spans="8:15" ht="12.75">
      <c r="H399" s="5"/>
      <c r="I399" s="5"/>
      <c r="J399" s="5"/>
      <c r="K399" s="5"/>
      <c r="L399" s="5"/>
      <c r="M399" s="5"/>
      <c r="N399" s="5"/>
      <c r="O399" s="5"/>
    </row>
    <row r="400" spans="8:15" ht="12.75">
      <c r="H400" s="5"/>
      <c r="I400" s="5"/>
      <c r="J400" s="5"/>
      <c r="K400" s="5"/>
      <c r="L400" s="5"/>
      <c r="M400" s="5"/>
      <c r="N400" s="5"/>
      <c r="O400" s="5"/>
    </row>
    <row r="401" spans="8:15" ht="12.75">
      <c r="H401" s="5"/>
      <c r="I401" s="5"/>
      <c r="J401" s="5"/>
      <c r="K401" s="5"/>
      <c r="L401" s="5"/>
      <c r="M401" s="5"/>
      <c r="N401" s="5"/>
      <c r="O401" s="5"/>
    </row>
    <row r="402" spans="8:15" ht="12.75">
      <c r="H402" s="5"/>
      <c r="I402" s="5"/>
      <c r="J402" s="5"/>
      <c r="K402" s="5"/>
      <c r="L402" s="5"/>
      <c r="M402" s="5"/>
      <c r="N402" s="5"/>
      <c r="O402" s="5"/>
    </row>
    <row r="403" spans="8:15" ht="12.75">
      <c r="H403" s="5"/>
      <c r="I403" s="5"/>
      <c r="J403" s="5"/>
      <c r="K403" s="5"/>
      <c r="L403" s="5"/>
      <c r="M403" s="5"/>
      <c r="N403" s="5"/>
      <c r="O403" s="5"/>
    </row>
    <row r="404" spans="8:15" ht="12.75">
      <c r="H404" s="5"/>
      <c r="I404" s="5"/>
      <c r="J404" s="5"/>
      <c r="K404" s="5"/>
      <c r="L404" s="5"/>
      <c r="M404" s="5"/>
      <c r="N404" s="5"/>
      <c r="O404" s="5"/>
    </row>
    <row r="405" spans="8:15" ht="12.75">
      <c r="H405" s="5"/>
      <c r="I405" s="5"/>
      <c r="J405" s="5"/>
      <c r="K405" s="5"/>
      <c r="L405" s="5"/>
      <c r="M405" s="5"/>
      <c r="N405" s="5"/>
      <c r="O405" s="5"/>
    </row>
    <row r="406" spans="8:15" ht="12.75">
      <c r="H406" s="5"/>
      <c r="I406" s="5"/>
      <c r="J406" s="5"/>
      <c r="K406" s="5"/>
      <c r="L406" s="5"/>
      <c r="M406" s="5"/>
      <c r="N406" s="5"/>
      <c r="O406" s="5"/>
    </row>
    <row r="407" spans="8:15" ht="12.75">
      <c r="H407" s="5"/>
      <c r="I407" s="5"/>
      <c r="J407" s="5"/>
      <c r="K407" s="5"/>
      <c r="L407" s="5"/>
      <c r="M407" s="5"/>
      <c r="N407" s="5"/>
      <c r="O407" s="5"/>
    </row>
    <row r="408" spans="8:15" ht="12.75">
      <c r="H408" s="5"/>
      <c r="I408" s="5"/>
      <c r="J408" s="5"/>
      <c r="K408" s="5"/>
      <c r="L408" s="5"/>
      <c r="M408" s="5"/>
      <c r="N408" s="5"/>
      <c r="O408" s="5"/>
    </row>
    <row r="409" spans="8:15" ht="12.75">
      <c r="H409" s="5"/>
      <c r="I409" s="5"/>
      <c r="J409" s="5"/>
      <c r="K409" s="5"/>
      <c r="L409" s="5"/>
      <c r="M409" s="5"/>
      <c r="N409" s="5"/>
      <c r="O409" s="5"/>
    </row>
    <row r="410" spans="8:15" ht="12.75">
      <c r="H410" s="5"/>
      <c r="I410" s="5"/>
      <c r="J410" s="5"/>
      <c r="K410" s="5"/>
      <c r="L410" s="5"/>
      <c r="M410" s="5"/>
      <c r="N410" s="5"/>
      <c r="O410" s="5"/>
    </row>
    <row r="411" spans="8:15" ht="12.75">
      <c r="H411" s="5"/>
      <c r="I411" s="5"/>
      <c r="J411" s="5"/>
      <c r="K411" s="5"/>
      <c r="L411" s="5"/>
      <c r="M411" s="5"/>
      <c r="N411" s="5"/>
      <c r="O411" s="5"/>
    </row>
    <row r="412" spans="8:15" ht="12.75">
      <c r="H412" s="5"/>
      <c r="I412" s="5"/>
      <c r="J412" s="5"/>
      <c r="K412" s="5"/>
      <c r="L412" s="5"/>
      <c r="M412" s="5"/>
      <c r="N412" s="5"/>
      <c r="O412" s="5"/>
    </row>
    <row r="413" spans="8:15" ht="12.75">
      <c r="H413" s="5"/>
      <c r="I413" s="5"/>
      <c r="J413" s="5"/>
      <c r="K413" s="5"/>
      <c r="L413" s="5"/>
      <c r="M413" s="5"/>
      <c r="N413" s="5"/>
      <c r="O413" s="5"/>
    </row>
    <row r="414" spans="8:15" ht="12.75">
      <c r="H414" s="5"/>
      <c r="I414" s="5"/>
      <c r="J414" s="5"/>
      <c r="K414" s="5"/>
      <c r="L414" s="5"/>
      <c r="M414" s="5"/>
      <c r="N414" s="5"/>
      <c r="O414" s="5"/>
    </row>
    <row r="415" spans="8:15" ht="12.75">
      <c r="H415" s="5"/>
      <c r="I415" s="5"/>
      <c r="J415" s="5"/>
      <c r="K415" s="5"/>
      <c r="L415" s="5"/>
      <c r="M415" s="5"/>
      <c r="N415" s="5"/>
      <c r="O415" s="5"/>
    </row>
    <row r="416" spans="8:15" ht="12.75">
      <c r="H416" s="5"/>
      <c r="I416" s="5"/>
      <c r="J416" s="5"/>
      <c r="K416" s="5"/>
      <c r="L416" s="5"/>
      <c r="M416" s="5"/>
      <c r="N416" s="5"/>
      <c r="O416" s="5"/>
    </row>
    <row r="417" spans="8:15" ht="12.75">
      <c r="H417" s="5"/>
      <c r="I417" s="5"/>
      <c r="J417" s="5"/>
      <c r="K417" s="5"/>
      <c r="L417" s="5"/>
      <c r="M417" s="5"/>
      <c r="N417" s="5"/>
      <c r="O417" s="5"/>
    </row>
    <row r="418" spans="8:15" ht="12.75">
      <c r="H418" s="5"/>
      <c r="I418" s="5"/>
      <c r="J418" s="5"/>
      <c r="K418" s="5"/>
      <c r="L418" s="5"/>
      <c r="M418" s="5"/>
      <c r="N418" s="5"/>
      <c r="O418" s="5"/>
    </row>
    <row r="419" spans="8:15" ht="12.75">
      <c r="H419" s="5"/>
      <c r="I419" s="5"/>
      <c r="J419" s="5"/>
      <c r="K419" s="5"/>
      <c r="L419" s="5"/>
      <c r="M419" s="5"/>
      <c r="N419" s="5"/>
      <c r="O419" s="5"/>
    </row>
    <row r="420" spans="8:15" ht="12.75">
      <c r="H420" s="5"/>
      <c r="I420" s="5"/>
      <c r="J420" s="5"/>
      <c r="K420" s="5"/>
      <c r="L420" s="5"/>
      <c r="M420" s="5"/>
      <c r="N420" s="5"/>
      <c r="O420" s="5"/>
    </row>
    <row r="421" spans="8:15" ht="12.75">
      <c r="H421" s="5"/>
      <c r="I421" s="5"/>
      <c r="J421" s="5"/>
      <c r="K421" s="5"/>
      <c r="L421" s="5"/>
      <c r="M421" s="5"/>
      <c r="N421" s="5"/>
      <c r="O421" s="5"/>
    </row>
    <row r="422" spans="8:15" ht="12.75">
      <c r="H422" s="5"/>
      <c r="I422" s="5"/>
      <c r="J422" s="5"/>
      <c r="K422" s="5"/>
      <c r="L422" s="5"/>
      <c r="M422" s="5"/>
      <c r="N422" s="5"/>
      <c r="O422" s="5"/>
    </row>
    <row r="423" spans="8:15" ht="12.75">
      <c r="H423" s="5"/>
      <c r="I423" s="5"/>
      <c r="J423" s="5"/>
      <c r="K423" s="5"/>
      <c r="L423" s="5"/>
      <c r="M423" s="5"/>
      <c r="N423" s="5"/>
      <c r="O423" s="5"/>
    </row>
    <row r="424" spans="8:15" ht="12.75">
      <c r="H424" s="5"/>
      <c r="I424" s="5"/>
      <c r="J424" s="5"/>
      <c r="K424" s="5"/>
      <c r="L424" s="5"/>
      <c r="M424" s="5"/>
      <c r="N424" s="5"/>
      <c r="O424" s="5"/>
    </row>
    <row r="425" spans="8:15" ht="12.75">
      <c r="H425" s="5"/>
      <c r="I425" s="5"/>
      <c r="J425" s="5"/>
      <c r="K425" s="5"/>
      <c r="L425" s="5"/>
      <c r="M425" s="5"/>
      <c r="N425" s="5"/>
      <c r="O425" s="5"/>
    </row>
    <row r="426" spans="8:15" ht="12.75">
      <c r="H426" s="5"/>
      <c r="I426" s="5"/>
      <c r="J426" s="5"/>
      <c r="K426" s="5"/>
      <c r="L426" s="5"/>
      <c r="M426" s="5"/>
      <c r="N426" s="5"/>
      <c r="O426" s="5"/>
    </row>
    <row r="427" spans="8:15" ht="12.75">
      <c r="H427" s="5"/>
      <c r="I427" s="5"/>
      <c r="J427" s="5"/>
      <c r="K427" s="5"/>
      <c r="L427" s="5"/>
      <c r="M427" s="5"/>
      <c r="N427" s="5"/>
      <c r="O427" s="5"/>
    </row>
    <row r="428" spans="8:15" ht="12.75">
      <c r="H428" s="5"/>
      <c r="I428" s="5"/>
      <c r="J428" s="5"/>
      <c r="K428" s="5"/>
      <c r="L428" s="5"/>
      <c r="M428" s="5"/>
      <c r="N428" s="5"/>
      <c r="O428" s="5"/>
    </row>
    <row r="429" spans="8:15" ht="12.75">
      <c r="H429" s="5"/>
      <c r="I429" s="5"/>
      <c r="J429" s="5"/>
      <c r="K429" s="5"/>
      <c r="L429" s="5"/>
      <c r="M429" s="5"/>
      <c r="N429" s="5"/>
      <c r="O429" s="5"/>
    </row>
    <row r="430" spans="8:15" ht="12.75">
      <c r="H430" s="5"/>
      <c r="I430" s="5"/>
      <c r="J430" s="5"/>
      <c r="K430" s="5"/>
      <c r="L430" s="5"/>
      <c r="M430" s="5"/>
      <c r="N430" s="5"/>
      <c r="O430" s="5"/>
    </row>
    <row r="431" spans="8:15" ht="12.75">
      <c r="H431" s="5"/>
      <c r="I431" s="5"/>
      <c r="J431" s="5"/>
      <c r="K431" s="5"/>
      <c r="L431" s="5"/>
      <c r="M431" s="5"/>
      <c r="N431" s="5"/>
      <c r="O431" s="5"/>
    </row>
    <row r="432" spans="8:15" ht="12.75">
      <c r="H432" s="5"/>
      <c r="I432" s="5"/>
      <c r="J432" s="5"/>
      <c r="K432" s="5"/>
      <c r="L432" s="5"/>
      <c r="M432" s="5"/>
      <c r="N432" s="5"/>
      <c r="O432" s="5"/>
    </row>
    <row r="433" spans="8:15" ht="12.75">
      <c r="H433" s="5"/>
      <c r="I433" s="5"/>
      <c r="J433" s="5"/>
      <c r="K433" s="5"/>
      <c r="L433" s="5"/>
      <c r="M433" s="5"/>
      <c r="N433" s="5"/>
      <c r="O433" s="5"/>
    </row>
    <row r="434" spans="8:15" ht="12.75">
      <c r="H434" s="5"/>
      <c r="I434" s="5"/>
      <c r="J434" s="5"/>
      <c r="K434" s="5"/>
      <c r="L434" s="5"/>
      <c r="M434" s="5"/>
      <c r="N434" s="5"/>
      <c r="O434" s="5"/>
    </row>
    <row r="435" spans="8:15" ht="12.75">
      <c r="H435" s="5"/>
      <c r="I435" s="5"/>
      <c r="J435" s="5"/>
      <c r="K435" s="5"/>
      <c r="L435" s="5"/>
      <c r="M435" s="5"/>
      <c r="N435" s="5"/>
      <c r="O435" s="5"/>
    </row>
    <row r="436" spans="8:15" ht="12.75">
      <c r="H436" s="5"/>
      <c r="I436" s="5"/>
      <c r="J436" s="5"/>
      <c r="K436" s="5"/>
      <c r="L436" s="5"/>
      <c r="M436" s="5"/>
      <c r="N436" s="5"/>
      <c r="O436" s="5"/>
    </row>
    <row r="437" spans="8:15" ht="12.75">
      <c r="H437" s="5"/>
      <c r="I437" s="5"/>
      <c r="J437" s="5"/>
      <c r="K437" s="5"/>
      <c r="L437" s="5"/>
      <c r="M437" s="5"/>
      <c r="N437" s="5"/>
      <c r="O437" s="5"/>
    </row>
    <row r="438" spans="8:15" ht="12.75">
      <c r="H438" s="5"/>
      <c r="I438" s="5"/>
      <c r="J438" s="5"/>
      <c r="K438" s="5"/>
      <c r="L438" s="5"/>
      <c r="M438" s="5"/>
      <c r="N438" s="5"/>
      <c r="O438" s="5"/>
    </row>
    <row r="439" spans="8:15" ht="12.75">
      <c r="H439" s="5"/>
      <c r="I439" s="5"/>
      <c r="J439" s="5"/>
      <c r="K439" s="5"/>
      <c r="L439" s="5"/>
      <c r="M439" s="5"/>
      <c r="N439" s="5"/>
      <c r="O439" s="5"/>
    </row>
    <row r="440" spans="8:15" ht="12.75">
      <c r="H440" s="5"/>
      <c r="I440" s="5"/>
      <c r="J440" s="5"/>
      <c r="K440" s="5"/>
      <c r="L440" s="5"/>
      <c r="M440" s="5"/>
      <c r="N440" s="5"/>
      <c r="O440" s="5"/>
    </row>
    <row r="441" spans="8:15" ht="12.75">
      <c r="H441" s="5"/>
      <c r="I441" s="5"/>
      <c r="J441" s="5"/>
      <c r="K441" s="5"/>
      <c r="L441" s="5"/>
      <c r="M441" s="5"/>
      <c r="N441" s="5"/>
      <c r="O441" s="5"/>
    </row>
    <row r="442" spans="8:15" ht="12.75">
      <c r="H442" s="5"/>
      <c r="I442" s="5"/>
      <c r="J442" s="5"/>
      <c r="K442" s="5"/>
      <c r="L442" s="5"/>
      <c r="M442" s="5"/>
      <c r="N442" s="5"/>
      <c r="O442" s="5"/>
    </row>
    <row r="443" spans="8:15" ht="12.75">
      <c r="H443" s="5"/>
      <c r="I443" s="5"/>
      <c r="J443" s="5"/>
      <c r="K443" s="5"/>
      <c r="L443" s="5"/>
      <c r="M443" s="5"/>
      <c r="N443" s="5"/>
      <c r="O443" s="5"/>
    </row>
    <row r="444" spans="8:15" ht="12.75">
      <c r="H444" s="5"/>
      <c r="I444" s="5"/>
      <c r="J444" s="5"/>
      <c r="K444" s="5"/>
      <c r="L444" s="5"/>
      <c r="M444" s="5"/>
      <c r="N444" s="5"/>
      <c r="O444" s="5"/>
    </row>
    <row r="445" spans="8:15" ht="12.75">
      <c r="H445" s="5"/>
      <c r="I445" s="5"/>
      <c r="J445" s="5"/>
      <c r="K445" s="5"/>
      <c r="L445" s="5"/>
      <c r="M445" s="5"/>
      <c r="N445" s="5"/>
      <c r="O445" s="5"/>
    </row>
    <row r="446" spans="8:15" ht="12.75">
      <c r="H446" s="5"/>
      <c r="I446" s="5"/>
      <c r="J446" s="5"/>
      <c r="K446" s="5"/>
      <c r="L446" s="5"/>
      <c r="M446" s="5"/>
      <c r="N446" s="5"/>
      <c r="O446" s="5"/>
    </row>
    <row r="447" spans="8:15" ht="12.75">
      <c r="H447" s="5"/>
      <c r="I447" s="5"/>
      <c r="J447" s="5"/>
      <c r="K447" s="5"/>
      <c r="L447" s="5"/>
      <c r="M447" s="5"/>
      <c r="N447" s="5"/>
      <c r="O447" s="5"/>
    </row>
    <row r="448" spans="8:15" ht="12.75">
      <c r="H448" s="5"/>
      <c r="I448" s="5"/>
      <c r="J448" s="5"/>
      <c r="K448" s="5"/>
      <c r="L448" s="5"/>
      <c r="M448" s="5"/>
      <c r="N448" s="5"/>
      <c r="O448" s="5"/>
    </row>
    <row r="449" spans="8:15" ht="12.75">
      <c r="H449" s="5"/>
      <c r="I449" s="5"/>
      <c r="J449" s="5"/>
      <c r="K449" s="5"/>
      <c r="L449" s="5"/>
      <c r="M449" s="5"/>
      <c r="N449" s="5"/>
      <c r="O449" s="5"/>
    </row>
    <row r="450" spans="8:15" ht="12.75">
      <c r="H450" s="5"/>
      <c r="I450" s="5"/>
      <c r="J450" s="5"/>
      <c r="K450" s="5"/>
      <c r="L450" s="5"/>
      <c r="M450" s="5"/>
      <c r="N450" s="5"/>
      <c r="O450" s="5"/>
    </row>
    <row r="451" spans="8:15" ht="12.75">
      <c r="H451" s="5"/>
      <c r="I451" s="5"/>
      <c r="J451" s="5"/>
      <c r="K451" s="5"/>
      <c r="L451" s="5"/>
      <c r="M451" s="5"/>
      <c r="N451" s="5"/>
      <c r="O451" s="5"/>
    </row>
    <row r="452" spans="8:15" ht="12.75">
      <c r="H452" s="5"/>
      <c r="I452" s="5"/>
      <c r="J452" s="5"/>
      <c r="K452" s="5"/>
      <c r="L452" s="5"/>
      <c r="M452" s="5"/>
      <c r="N452" s="5"/>
      <c r="O452" s="5"/>
    </row>
    <row r="453" spans="8:15" ht="12.75">
      <c r="H453" s="5"/>
      <c r="I453" s="5"/>
      <c r="J453" s="5"/>
      <c r="K453" s="5"/>
      <c r="L453" s="5"/>
      <c r="M453" s="5"/>
      <c r="N453" s="5"/>
      <c r="O453" s="5"/>
    </row>
    <row r="454" spans="8:15" ht="12.75">
      <c r="H454" s="5"/>
      <c r="I454" s="5"/>
      <c r="J454" s="5"/>
      <c r="K454" s="5"/>
      <c r="L454" s="5"/>
      <c r="M454" s="5"/>
      <c r="N454" s="5"/>
      <c r="O454" s="5"/>
    </row>
    <row r="455" spans="8:15" ht="12.75">
      <c r="H455" s="5"/>
      <c r="I455" s="5"/>
      <c r="J455" s="5"/>
      <c r="K455" s="5"/>
      <c r="L455" s="5"/>
      <c r="M455" s="5"/>
      <c r="N455" s="5"/>
      <c r="O455" s="5"/>
    </row>
    <row r="456" spans="8:15" ht="12.75">
      <c r="H456" s="5"/>
      <c r="I456" s="5"/>
      <c r="J456" s="5"/>
      <c r="K456" s="5"/>
      <c r="L456" s="5"/>
      <c r="M456" s="5"/>
      <c r="N456" s="5"/>
      <c r="O456" s="5"/>
    </row>
    <row r="457" spans="8:15" ht="12.75">
      <c r="H457" s="5"/>
      <c r="I457" s="5"/>
      <c r="J457" s="5"/>
      <c r="K457" s="5"/>
      <c r="L457" s="5"/>
      <c r="M457" s="5"/>
      <c r="N457" s="5"/>
      <c r="O457" s="5"/>
    </row>
  </sheetData>
  <sheetProtection/>
  <mergeCells count="1">
    <mergeCell ref="A8:G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2013-10-11T04:28:39Z</cp:lastPrinted>
  <dcterms:created xsi:type="dcterms:W3CDTF">1996-10-08T23:32:33Z</dcterms:created>
  <dcterms:modified xsi:type="dcterms:W3CDTF">2014-01-06T15:28:40Z</dcterms:modified>
  <cp:category/>
  <cp:version/>
  <cp:contentType/>
  <cp:contentStatus/>
</cp:coreProperties>
</file>