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Пр2" sheetId="1" r:id="rId1"/>
    <sheet name="ПР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<sst xmlns="http://schemas.openxmlformats.org/spreadsheetml/2006/main" count="584" uniqueCount="311">
  <si>
    <t>Свод по району</t>
  </si>
  <si>
    <t>МО "Приволжский район"</t>
  </si>
  <si>
    <t>Свод по с/с</t>
  </si>
  <si>
    <t>МО "Бирюковский сельсовет"</t>
  </si>
  <si>
    <t>МО "Евпраксинский сельсовет"</t>
  </si>
  <si>
    <t>МО "село "Карагали"</t>
  </si>
  <si>
    <t>МО "Килинчинский сельсовет"</t>
  </si>
  <si>
    <t>МО "Началовский сельсовет"</t>
  </si>
  <si>
    <t>МО "Новорычинский сельсовет"</t>
  </si>
  <si>
    <t>МО "село "Осыпной бугор"</t>
  </si>
  <si>
    <t>МО "село "Растопуловка"</t>
  </si>
  <si>
    <t>МО "Татаробашмаковский сельсовет"</t>
  </si>
  <si>
    <t>МО "Трехпротокский сельсовет"</t>
  </si>
  <si>
    <t>МО "Яксатовский сельсовет"</t>
  </si>
  <si>
    <t>Наименование показателей</t>
  </si>
  <si>
    <t>Коды Бюджетной классификации</t>
  </si>
  <si>
    <t>ДОХОДЫ</t>
  </si>
  <si>
    <t>000 1 00 00000 00 0000 000</t>
  </si>
  <si>
    <t>Федеральный бюджет</t>
  </si>
  <si>
    <t>Консолидированный бюджет</t>
  </si>
  <si>
    <t>Областной бюджет</t>
  </si>
  <si>
    <t>Местный бюджет</t>
  </si>
  <si>
    <t>НАЛОГИ НА ПРИБЫЛЬ, ДОХОДЫ</t>
  </si>
  <si>
    <t>000 1 01 00000 00 0000 000</t>
  </si>
  <si>
    <t>Налог на прибыль  организаций</t>
  </si>
  <si>
    <t>000 1 01 01000 00 0000 000</t>
  </si>
  <si>
    <t>Налог на прибыль  организаций, зачисляемый в бюджеты бюджетной системы РФ по соответствующим ставкам</t>
  </si>
  <si>
    <t>000 1 01 01010 00 0000 110</t>
  </si>
  <si>
    <t>000 1 01 01011 01 0000 110</t>
  </si>
  <si>
    <t>000 1 01 01012 02 0000 110</t>
  </si>
  <si>
    <t>Налог на доходы,полученные в виде процентов по государственным и муниципальным ценным бумагам</t>
  </si>
  <si>
    <t>Налог на доходы физических лиц</t>
  </si>
  <si>
    <t>000 1 01 02000 01 0000 110</t>
  </si>
  <si>
    <t>Налог на лоходы физических лиц, полученные в виде дивидендов от долевого участия в деятлеьности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</si>
  <si>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</si>
  <si>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</si>
  <si>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</si>
  <si>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облагаемых по налоговой ставке, установленной пунктом 1 статьи 224 НК РФ, за исключением доходов, полученных физическими лицами, зарегистированных в качестве нотариусов</t>
  </si>
  <si>
    <t>000 1 01 02021 01 1000 110</t>
  </si>
  <si>
    <t>Налог на доходы физических лиц с доходов, облагаемых по налоговой ставке, установленной пунктом 1 статьи 224 НК РФ, и полученных физическими лицами, зарегистрированными в качестве нотариусов и других лиц, занимающихся частной практикой</t>
  </si>
  <si>
    <t>000 1 01 02021 01 3000 110</t>
  </si>
  <si>
    <t>НАЛОГИ НА ТОВАРЫ (РАБОТЫ, УСЛУГИ), РЕАЛИЗУЕМЫЕ НА ТЕРРИТОРИИ РФ</t>
  </si>
  <si>
    <t>000 1 03 00000 00 0000 000</t>
  </si>
  <si>
    <t>Налог на добавленную стоимость на товары (работы, услуги), реализуемые на территории РФ</t>
  </si>
  <si>
    <t>000 1 03 01000 01 0000 110</t>
  </si>
  <si>
    <t>Акцизы по подакцизным товарам (продукции), производимым на территории РФ</t>
  </si>
  <si>
    <t>000 1 03 02000 01 0000 110</t>
  </si>
  <si>
    <t>Акцизы на вина, производимые на территории РФ</t>
  </si>
  <si>
    <t>000 1 03 02090 01 0000 110</t>
  </si>
  <si>
    <t>Акцизы на алкогольную продукцию с объемной долей этилового спирта свыше 25 процентов (за исключением вин), производимую на территории РФ</t>
  </si>
  <si>
    <t>000 1 03 02110 01 0000 110</t>
  </si>
  <si>
    <t>Акцизы на алкогольную продукцию в объемной долей спирта этилового свыше 25 процентов (за исключением вин) при реализации с акцизных складов</t>
  </si>
  <si>
    <t>000 1 03 02113 01 0000 110</t>
  </si>
  <si>
    <t>Табачные изделия</t>
  </si>
  <si>
    <t>Бензин автомобильный</t>
  </si>
  <si>
    <t>Дизельное топливо</t>
  </si>
  <si>
    <t>Акцизы на алкогольную продукцию в объемной долей спирта этилового свыше 9 до 25 процентов (за исключением вин) при реализации с акцизных складов</t>
  </si>
  <si>
    <t>000 1 03 02123 01 0000 110</t>
  </si>
  <si>
    <t>000 1 01 02021 01 4000 110</t>
  </si>
  <si>
    <t>НАЛОГИ НА СОВОКУПНЫЙ ДОХОД</t>
  </si>
  <si>
    <t>000 1 05 00000 00 0000 000</t>
  </si>
  <si>
    <t>Единый налог, взимаемый в связи с применением упрощенной системы налогообложения</t>
  </si>
  <si>
    <t>Единый налог для юридических лиц</t>
  </si>
  <si>
    <t>Территориальный фонд</t>
  </si>
  <si>
    <t>Единый налог для физических лиц, осуществляющих предпринимательскую деятельность без образования юридического лица</t>
  </si>
  <si>
    <t>Единый налог, взимаемый с налогоплательщиков, выбравших в качестве налогообложения доходы</t>
  </si>
  <si>
    <t>Единый налог, взимаемый с налогоплательщиков, выбравших в качестве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</si>
  <si>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</si>
  <si>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000 1 05 02000 01 0000 110</t>
  </si>
  <si>
    <t>Единый сельскохозяйственный налог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</si>
  <si>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</si>
  <si>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000 1 05 03010 01 0000 110</t>
  </si>
  <si>
    <t>Единый сельскохозяйственный налог, уплачиваемый организациями</t>
  </si>
  <si>
    <t>000 1 05 03011 01 0000 110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</si>
  <si>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</si>
  <si>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</si>
  <si>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</si>
  <si>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>000 1 06 00000 00 0000 000</t>
  </si>
  <si>
    <t>Налог на имущество физических лиц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</si>
  <si>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</si>
  <si>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</si>
  <si>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</si>
  <si>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</si>
  <si>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наследование или дарение</t>
  </si>
  <si>
    <t>000 1 06 03000 01 0000 110</t>
  </si>
  <si>
    <t>Транспортный налог</t>
  </si>
  <si>
    <t>000 1 06 04000 02 0000 110</t>
  </si>
  <si>
    <t>Транспортный налог с организаций</t>
  </si>
  <si>
    <t xml:space="preserve"> 000 1 06 04011 02 0000 110  </t>
  </si>
  <si>
    <t>Транспортный налог с физических лиц</t>
  </si>
  <si>
    <t xml:space="preserve"> 000 1 06 04012 02 0000 110  </t>
  </si>
  <si>
    <t>Земельный налог</t>
  </si>
  <si>
    <t>000 1 06 06000 03 0000 110</t>
  </si>
  <si>
    <t>Земельный налог за земли сельскохозяйственного назначения</t>
  </si>
  <si>
    <t>000 1 06 06010 03 0000 110</t>
  </si>
  <si>
    <t>Земельный налог за земли городских поселений</t>
  </si>
  <si>
    <t>000 1 06 06020 03 0000 110</t>
  </si>
  <si>
    <t>Земельный налог за земли сельских поселений</t>
  </si>
  <si>
    <t>000 1 06 06030 03 0000 110</t>
  </si>
  <si>
    <t>Земельный налог за другие земли несельскохозяйственного назначения</t>
  </si>
  <si>
    <t>000 1 06 06040 03 0000 110</t>
  </si>
  <si>
    <t>Земельный налог, зачисляемый в бюджеты субъектов РФ (в части погашения задолженности прошлых лет)</t>
  </si>
  <si>
    <t>000 1 06 06050 02 0000 110</t>
  </si>
  <si>
    <t>НАЛОГИ, СБОРЫ И РЕГУЛЯРНЫЕ ПЛАТЕЖИ ЗА ПОЛЬЗОВАНИЕ ПРИРОДНЫМИ РЕСУРСАМИ</t>
  </si>
  <si>
    <t>000 1 07 00000 00 0000 000</t>
  </si>
  <si>
    <t xml:space="preserve">Налог на добычу полезных ископаемых </t>
  </si>
  <si>
    <t>000 1 07 01000 01 0000 110</t>
  </si>
  <si>
    <t xml:space="preserve">Налог на добычу общераспространенных полезных ископаемых </t>
  </si>
  <si>
    <t>000 1 07 01020 01 0000 110</t>
  </si>
  <si>
    <t>Вордный налог</t>
  </si>
  <si>
    <t>000 1 07 03000 01 0000 110</t>
  </si>
  <si>
    <t>Сбор за пользование объектами животного мира и за пользование объектами водных биологических ресурсов</t>
  </si>
  <si>
    <t>000 1 07 04000 01 0000 110</t>
  </si>
  <si>
    <t xml:space="preserve">Сбор за пользование объектами животного мира 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</si>
  <si>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</si>
  <si>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</si>
  <si>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</si>
  <si>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рассмартриваемым в арбитражных судах</t>
  </si>
  <si>
    <t>000 1 08 01000 01 0000 110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</si>
  <si>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</si>
  <si>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</si>
  <si>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судьями (за исключением государственной пошлины по делам, рассматриваемым Верховным Судом РФ)</t>
  </si>
  <si>
    <t>000 1 08 03010 01 0000 110</t>
  </si>
  <si>
    <t>Государственная пошлина за совершение нотариальных действий ( за исключением действий, совершаемых консульскими учреждениями РФ)</t>
  </si>
  <si>
    <t>000 1 08 04000 01 0000 110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</si>
  <si>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РФ)</t>
  </si>
  <si>
    <t>000 1 08 05000 01 0000 110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</si>
  <si>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</si>
  <si>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</si>
  <si>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</t>
  </si>
  <si>
    <t>000 1 08 07140 01 0000 110</t>
  </si>
  <si>
    <t>Государственная пошлина за выдачу разрешений на распространение наружной рекламы</t>
  </si>
  <si>
    <t>000 1 08 07150 01 0000 110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</si>
  <si>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 поселения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</si>
  <si>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</si>
  <si>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</si>
  <si>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000 1 08 04020 01 1000 110 </t>
  </si>
  <si>
    <t>ЗАДОЛЖЕННОСТИ ПО ОТМЕНЕННЫМ НАЛОГАМ И СБОРАМ И ИНЫМ ОБЯЗАТЕЛЬНЫМ ПЛАТЕЖАМ</t>
  </si>
  <si>
    <t>000 1 09 00000 00 0000 000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</si>
  <si>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</si>
  <si>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000 1 09 01000 03 0000 110</t>
  </si>
  <si>
    <t>Налоги на имущество</t>
  </si>
  <si>
    <t>000 1 09 04000 00 0000 110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</si>
  <si>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</si>
  <si>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</si>
  <si>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</si>
  <si>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</si>
  <si>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Прочие налоги и сборы (по отмененным местным налогам и сборам )</t>
  </si>
  <si>
    <t>000 1 09 07000 03 0000 110</t>
  </si>
  <si>
    <t>Прочие местные налоги и сборы</t>
  </si>
  <si>
    <t>000 1 09 07050 03 0000 110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</si>
  <si>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</si>
  <si>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</si>
  <si>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</si>
  <si>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000 1 11 05000 00 0000 120</t>
  </si>
  <si>
    <t>Арендная плата за земли, находящиеся в государственной собственности до разграничения государственной собственности  на землю и поступления от продажи права на заключение договоров аренды указанных земельных участков</t>
  </si>
  <si>
    <t>000 1 11 05010 00 0000 120</t>
  </si>
  <si>
    <t>Арендная плата и поступления от продажи права на заключение договоров аренды за  до разграничения государственной собственности на землю (за исключением земель, предназначенных для целей жилищного строительства)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</si>
  <si>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</si>
  <si>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</si>
  <si>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</si>
  <si>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000 1 11 05014 01 0000 120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</si>
  <si>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 до разграничения государственной собственности на землю</t>
  </si>
  <si>
    <t>000 1 11 05012 10 0000 120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</si>
  <si>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</t>
  </si>
  <si>
    <t>000 1 11 05030 03 0000 120</t>
  </si>
  <si>
    <t xml:space="preserve">Доходы от сдачи в аренду имущества, находящегося в оперативном управлении муниципальных органов управления поселений и созданных ими учреждений и в хозяйственном ведении государственных унитарных предприятий </t>
  </si>
  <si>
    <t>000 1 11 05035 10 0000 120</t>
  </si>
  <si>
    <t>000 1 11 05031 01 0000 120</t>
  </si>
  <si>
    <t>000 1 11 05032 01 0000 120</t>
  </si>
  <si>
    <t>000 1 11 05033 01 0000 120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</si>
  <si>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</si>
  <si>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000 1 11 08040 00 0000 120</t>
  </si>
  <si>
    <t>000 1 11 08041 01 0000 120</t>
  </si>
  <si>
    <t>000 1 11 08042 02 0000 120</t>
  </si>
  <si>
    <t>000 1 11 08043 03 0000 120</t>
  </si>
  <si>
    <t>Плата за негативное воздействие на окружающую среду</t>
  </si>
  <si>
    <t>000 1 12 01000 01 0000 120</t>
  </si>
  <si>
    <t>Платежи за пользование лесным фондом</t>
  </si>
  <si>
    <t>000 1 12 04000 01 0000 120</t>
  </si>
  <si>
    <t>Прочие доходы от использования лесного фонда РФ</t>
  </si>
  <si>
    <t>000 1 12 04040 02 0000 120</t>
  </si>
  <si>
    <t>ДОХОДЫ ОТ ОКАЗАНИЯ ПЛАТНЫХ УСЛУГ И КОМПЕНСАЦИИ ЗАТРАТ ГОСУДАРСТВА</t>
  </si>
  <si>
    <t>000 1 13 00000 00 0000 000</t>
  </si>
  <si>
    <t>Доходы от оказания услуг или компенсации затрат государства</t>
  </si>
  <si>
    <t>000 1 13 01000 00 0000 130</t>
  </si>
  <si>
    <t>Прочие доходы от оказания услуг</t>
  </si>
  <si>
    <t>000 1 13 03030 03 0000 130</t>
  </si>
  <si>
    <t>Лицензионные сборы</t>
  </si>
  <si>
    <t>000 1 13 02000 00 0000 130</t>
  </si>
  <si>
    <t>Сборы за выдачу лицензий и право на производство и оборот этилового спирта, спиртосодержащей и алкогольной продукции</t>
  </si>
  <si>
    <t>000 1 13 02010 01 0000 130</t>
  </si>
  <si>
    <t>000 1 13 02011 01 0000 130</t>
  </si>
  <si>
    <t>000 1 13 02012 01 0000 130</t>
  </si>
  <si>
    <t>000 1 13 02013 01 0000 130</t>
  </si>
  <si>
    <t>Прочие лицензионные сборы</t>
  </si>
  <si>
    <t>000 1 13 02020 00 0000 130</t>
  </si>
  <si>
    <t>000 1 13 02021 01 0000 130</t>
  </si>
  <si>
    <t>000 1 13 02022 02 0000 130</t>
  </si>
  <si>
    <t>000 1 13 02023 03 0000 130</t>
  </si>
  <si>
    <t>Прочие доходы местных бюджетов от оказания платных услуг и компенсации затрат государства</t>
  </si>
  <si>
    <t>ДОХОДЫ ОТ ПРОДАЖИ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</si>
  <si>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</si>
  <si>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</t>
  </si>
  <si>
    <t>000 1 14 02000 00 0000 410</t>
  </si>
  <si>
    <t>Доходы от реализации имущества, находящегося в государственной и муниципальной собственности (в части реализации материальных запасов по указанному имуществу)</t>
  </si>
  <si>
    <t>000 1 14 02010 01 0000 440</t>
  </si>
  <si>
    <t>000 1 14 02020 02 0000 440</t>
  </si>
  <si>
    <t>000 1 14 02030 03 0000 440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</si>
  <si>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имуществу.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</si>
  <si>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казённых), в части реализации материальных запасов по указанному имуществу.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</si>
  <si>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</si>
  <si>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</si>
  <si>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</si>
  <si>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</si>
  <si>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</si>
  <si>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предусмотренных статьями 116, 117, 118, пунктами 1 и 2 статьи 120</t>
  </si>
  <si>
    <t>000 1 16 03010 00 0000 140</t>
  </si>
  <si>
    <t>Денежные взыскания (штрафы) за административные правонарушения в области налогов и сборов, прелусмотренные Кодексом РФ об административных правонарушениях</t>
  </si>
  <si>
    <t>000 1 16 03030 00 0000 140</t>
  </si>
  <si>
    <t>Денежные взыскания (штрафы) за нарушения законодательства о применении  контрольно-кассовой техники</t>
  </si>
  <si>
    <t>000 1 16 06000 01 0000 140</t>
  </si>
  <si>
    <t>ПРОЧИЕ НЕНАЛОГОВЫЕ ДОХОДЫ</t>
  </si>
  <si>
    <t>000 1 17 00000 00 0000 000</t>
  </si>
  <si>
    <t>000 1 17 01030 03 0000 180</t>
  </si>
  <si>
    <t>Прочие неналоговые доходы</t>
  </si>
  <si>
    <t xml:space="preserve"> 000 1 17 05050 10 0000 180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</si>
  <si>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</si>
  <si>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</si>
  <si>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</si>
  <si>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 xml:space="preserve"> - дотации бюджетам поселений на выравнивание уровня бюджетной обеспеченности</t>
  </si>
  <si>
    <t xml:space="preserve"> 000 2 02 01001 10 0000 151</t>
  </si>
  <si>
    <t xml:space="preserve">  Дотации бюджетам поселений на поддержку мер по обеспечению сбалансированности бюджетов</t>
  </si>
  <si>
    <t xml:space="preserve"> 000 2 02 01003 10 0000 151</t>
  </si>
  <si>
    <t>Субвенции от других бюджетов бюджетной системы Российской Федерации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</si>
  <si>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</si>
  <si>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Прочие субсидии</t>
  </si>
  <si>
    <t>Субсидия на финансирование объектов капитального строительства социальной и инженерной инфраструктуры муниципальной собственности</t>
  </si>
  <si>
    <t>Субсидия на градостроительное планирование развития территорий и поселений</t>
  </si>
  <si>
    <t>Субсидия на озеленение территорий</t>
  </si>
  <si>
    <t>Прочие безвозмездные поступления от других бюджетов бюджетной системы</t>
  </si>
  <si>
    <t>Прочие безвозмездные поступления в бюджеты поселений от бюджетов субъектов Российской Федерации</t>
  </si>
  <si>
    <t>Возмещение льгот почётным жителям</t>
  </si>
  <si>
    <t>2 02 09054 10 0000 151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</si>
  <si>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</si>
  <si>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</si>
  <si>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</si>
  <si>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муниципальными учреждениями</t>
  </si>
  <si>
    <t>ВСЕГО ДОХОДОВ</t>
  </si>
  <si>
    <t>расходы</t>
  </si>
  <si>
    <t>дефицит</t>
  </si>
  <si>
    <t>Приложение № 2</t>
  </si>
  <si>
    <t xml:space="preserve">к Постановлению Главы МО "Евпраксинский сельсовет" </t>
  </si>
  <si>
    <t>ПРОГНОЗ ОБЪЁМА ДОХОДОВ МЕСТНОГО БЮДЖЕТА  В РАЗРЕЗЕ</t>
  </si>
  <si>
    <t>ВИДОВ ДОХОДОВ С УКАЗАНИЕМ КОДОВ БЮДЖЕТНОЙ КЛАССИФИКАЦИИ</t>
  </si>
  <si>
    <t>РОССИЙСКОЙ ФЕДЕРАЦИИ.</t>
  </si>
  <si>
    <t xml:space="preserve">Приложение  № 1 </t>
  </si>
  <si>
    <t xml:space="preserve"> "Евпраксинский сельсовет"</t>
  </si>
  <si>
    <t>к Постановлению Главы МО</t>
  </si>
  <si>
    <t>ПРОГНОЗИРУЕМЫЙ ОБЩИЙ ОБЪЁМ ДОХОДОВ,  РАСХОДОВ</t>
  </si>
  <si>
    <t>И ПРОФИЦИТА  (ДЕФИЦИТА)  МЕСТНОГО БЮДЖЕТА.</t>
  </si>
  <si>
    <t>Бюджет</t>
  </si>
  <si>
    <t>Очередной финансовый год (прогноз)</t>
  </si>
  <si>
    <t>Очередной финансовый год + 2 (прогноз)</t>
  </si>
  <si>
    <t>Очередной финансовый год + 1 (прогноз)</t>
  </si>
  <si>
    <t>Доходы</t>
  </si>
  <si>
    <t>Расходы</t>
  </si>
  <si>
    <t>Дефицит (-)  Профицит (+)</t>
  </si>
  <si>
    <t>Бюджет на 2013год</t>
  </si>
  <si>
    <t>Бюджет на 2014год</t>
  </si>
  <si>
    <t>000 1 05 01011 01 000 110</t>
  </si>
  <si>
    <t>000 1 05 01012 01 000 110</t>
  </si>
  <si>
    <t>000 1 05 01022 01 000 110</t>
  </si>
  <si>
    <t>000 1 05 01021 01 000 110</t>
  </si>
  <si>
    <t>000 1 05 01000 00 0000 110</t>
  </si>
  <si>
    <t>000 1 06 01030 10 0000 110</t>
  </si>
  <si>
    <t xml:space="preserve"> 000 1 06 04000 00 0000 110  </t>
  </si>
  <si>
    <t xml:space="preserve">  000 1 06 06013 10 0000 110 </t>
  </si>
  <si>
    <t xml:space="preserve">  000 1 06 06023 10 0000 110 </t>
  </si>
  <si>
    <t>000 1 09 04050 10 0000 110</t>
  </si>
  <si>
    <t>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</si>
  <si>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 xml:space="preserve">000 108 07175 01 0000 110 </t>
  </si>
  <si>
    <t>Доходы от денежных взысканий(штрафов) за административные правонарушения</t>
  </si>
  <si>
    <t xml:space="preserve"> 000 1 17 01050 10 0000 180</t>
  </si>
  <si>
    <t>Невыясненные поступления в бюджеты поселений</t>
  </si>
  <si>
    <t xml:space="preserve">000 1 08 07175 01 0000 110 </t>
  </si>
  <si>
    <t xml:space="preserve"> 000 1 14 02033 10 0000 410</t>
  </si>
  <si>
    <t xml:space="preserve"> 000 1 14 02033 10 0000 440</t>
  </si>
  <si>
    <t xml:space="preserve">  000 2 00 00000 00 0000 000</t>
  </si>
  <si>
    <t xml:space="preserve"> 000 2 02 00000 00 0000 000</t>
  </si>
  <si>
    <t xml:space="preserve"> 000 2 02 01000 00 0000 151</t>
  </si>
  <si>
    <t xml:space="preserve"> 000 2 02 02000 00 0000 151</t>
  </si>
  <si>
    <t xml:space="preserve"> 000 2 02 03015 10 0000 151</t>
  </si>
  <si>
    <t xml:space="preserve"> 000 2 02 02900 00 0000 151</t>
  </si>
  <si>
    <t xml:space="preserve"> 000 2 02 02999 10 0000 151</t>
  </si>
  <si>
    <t xml:space="preserve"> 000 2 02 09000 00 0000 151</t>
  </si>
  <si>
    <t xml:space="preserve"> 000 3 00 00000 00 0000 000</t>
  </si>
  <si>
    <t xml:space="preserve"> 000 3 02 00000 00 0000 000</t>
  </si>
  <si>
    <t xml:space="preserve"> 000 3 02 01000 00 0000 130</t>
  </si>
  <si>
    <t xml:space="preserve"> 000 3 02 01050 10 0000 130</t>
  </si>
  <si>
    <t xml:space="preserve"> 000 8 90 00000 00 0000 000</t>
  </si>
  <si>
    <t xml:space="preserve"> 000 2 02 09054 10 0000 151                     </t>
  </si>
  <si>
    <t xml:space="preserve"> 000 2 02 03001 10 0000 151</t>
  </si>
  <si>
    <t>Бюджет на 2015год</t>
  </si>
  <si>
    <t>000 1 11 0501310 0000 120</t>
  </si>
  <si>
    <t xml:space="preserve"> 000 1 13 02995 10 0000 130</t>
  </si>
  <si>
    <t>000 1 14 06013 10 0000 430</t>
  </si>
  <si>
    <t>000 1 16 30015 01 0000 140</t>
  </si>
  <si>
    <t>Прочие доходы от  компенсации затрат  бюджетам поселений</t>
  </si>
  <si>
    <r>
      <t>от "_</t>
    </r>
    <r>
      <rPr>
        <u val="single"/>
        <sz val="10"/>
        <rFont val="Arial Cyr"/>
        <family val="0"/>
      </rPr>
      <t>25</t>
    </r>
    <r>
      <rPr>
        <sz val="10"/>
        <rFont val="Arial Cyr"/>
        <family val="2"/>
      </rPr>
      <t>___"_____2012 г. №_</t>
    </r>
    <r>
      <rPr>
        <u val="single"/>
        <sz val="10"/>
        <rFont val="Arial Cyr"/>
        <family val="0"/>
      </rPr>
      <t>186</t>
    </r>
    <r>
      <rPr>
        <sz val="10"/>
        <rFont val="Arial Cyr"/>
        <family val="2"/>
      </rPr>
      <t>____</t>
    </r>
  </si>
  <si>
    <r>
      <t>от __</t>
    </r>
    <r>
      <rPr>
        <u val="single"/>
        <sz val="10"/>
        <rFont val="Arial Cyr"/>
        <family val="0"/>
      </rPr>
      <t>25.12</t>
    </r>
    <r>
      <rPr>
        <sz val="10"/>
        <rFont val="Arial Cyr"/>
        <family val="0"/>
      </rPr>
      <t>___2012г № _</t>
    </r>
    <r>
      <rPr>
        <u val="single"/>
        <sz val="10"/>
        <rFont val="Arial Cyr"/>
        <family val="0"/>
      </rPr>
      <t>186</t>
    </r>
    <r>
      <rPr>
        <sz val="10"/>
        <rFont val="Arial Cyr"/>
        <family val="0"/>
      </rPr>
      <t>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</si>
</sst>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0.0"/>
    <numFmt numFmtId="168" formatCode="_-* #,##0.000_р_._-;\-* #,##0.0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11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59" applyNumberFormat="1" applyFont="1" applyFill="1" applyAlignment="1" applyProtection="1">
      <alignment/>
      <protection/>
    </xf>
    <xf numFmtId="164" fontId="0" fillId="0" borderId="0" xfId="59" applyNumberFormat="1" applyFont="1" applyFill="1" applyBorder="1" applyAlignment="1" applyProtection="1">
      <alignment/>
      <protection/>
    </xf>
    <xf numFmtId="165" fontId="0" fillId="0" borderId="0" xfId="59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/>
      <protection/>
    </xf>
    <xf numFmtId="164" fontId="1" fillId="0" borderId="12" xfId="59" applyNumberFormat="1" applyFont="1" applyFill="1" applyBorder="1" applyAlignment="1" applyProtection="1">
      <alignment/>
      <protection/>
    </xf>
    <xf numFmtId="165" fontId="1" fillId="0" borderId="12" xfId="59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4" fontId="0" fillId="0" borderId="12" xfId="59" applyNumberFormat="1" applyFont="1" applyFill="1" applyBorder="1" applyAlignment="1" applyProtection="1">
      <alignment/>
      <protection/>
    </xf>
    <xf numFmtId="165" fontId="0" fillId="0" borderId="12" xfId="59" applyNumberFormat="1" applyFont="1" applyFill="1" applyBorder="1" applyAlignment="1" applyProtection="1">
      <alignment/>
      <protection/>
    </xf>
    <xf numFmtId="164" fontId="1" fillId="0" borderId="12" xfId="59" applyNumberFormat="1" applyFont="1" applyFill="1" applyBorder="1" applyAlignment="1" applyProtection="1">
      <alignment/>
      <protection/>
    </xf>
    <xf numFmtId="165" fontId="1" fillId="0" borderId="12" xfId="59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3" fillId="0" borderId="12" xfId="59" applyNumberFormat="1" applyFont="1" applyFill="1" applyBorder="1" applyAlignment="1" applyProtection="1">
      <alignment/>
      <protection/>
    </xf>
    <xf numFmtId="165" fontId="3" fillId="0" borderId="12" xfId="59" applyNumberFormat="1" applyFont="1" applyFill="1" applyBorder="1" applyAlignment="1" applyProtection="1">
      <alignment/>
      <protection/>
    </xf>
    <xf numFmtId="164" fontId="0" fillId="0" borderId="12" xfId="59" applyNumberFormat="1" applyFont="1" applyFill="1" applyBorder="1" applyAlignment="1" applyProtection="1">
      <alignment/>
      <protection/>
    </xf>
    <xf numFmtId="165" fontId="0" fillId="0" borderId="12" xfId="59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1" fillId="33" borderId="12" xfId="59" applyNumberFormat="1" applyFont="1" applyFill="1" applyBorder="1" applyAlignment="1" applyProtection="1">
      <alignment/>
      <protection/>
    </xf>
    <xf numFmtId="165" fontId="1" fillId="33" borderId="12" xfId="59" applyNumberFormat="1" applyFont="1" applyFill="1" applyBorder="1" applyAlignment="1" applyProtection="1">
      <alignment/>
      <protection/>
    </xf>
    <xf numFmtId="164" fontId="0" fillId="33" borderId="12" xfId="59" applyNumberFormat="1" applyFont="1" applyFill="1" applyBorder="1" applyAlignment="1" applyProtection="1">
      <alignment/>
      <protection/>
    </xf>
    <xf numFmtId="165" fontId="0" fillId="33" borderId="12" xfId="59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1" fillId="0" borderId="12" xfId="59" applyNumberFormat="1" applyFont="1" applyFill="1" applyBorder="1" applyAlignment="1" applyProtection="1">
      <alignment horizontal="right"/>
      <protection/>
    </xf>
    <xf numFmtId="164" fontId="6" fillId="0" borderId="12" xfId="59" applyNumberFormat="1" applyFont="1" applyFill="1" applyBorder="1" applyAlignment="1" applyProtection="1">
      <alignment horizontal="right"/>
      <protection/>
    </xf>
    <xf numFmtId="165" fontId="1" fillId="0" borderId="12" xfId="59" applyNumberFormat="1" applyFont="1" applyFill="1" applyBorder="1" applyAlignment="1" applyProtection="1">
      <alignment horizontal="right"/>
      <protection/>
    </xf>
    <xf numFmtId="164" fontId="6" fillId="0" borderId="12" xfId="59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49" fontId="7" fillId="0" borderId="12" xfId="52" applyNumberFormat="1" applyFont="1" applyBorder="1" applyAlignment="1">
      <alignment/>
      <protection/>
    </xf>
    <xf numFmtId="0" fontId="9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/>
      <protection/>
    </xf>
    <xf numFmtId="164" fontId="1" fillId="0" borderId="0" xfId="59" applyNumberFormat="1" applyFont="1" applyFill="1" applyAlignment="1" applyProtection="1">
      <alignment/>
      <protection/>
    </xf>
    <xf numFmtId="164" fontId="1" fillId="0" borderId="0" xfId="59" applyNumberFormat="1" applyFont="1" applyFill="1" applyBorder="1" applyAlignment="1" applyProtection="1">
      <alignment/>
      <protection/>
    </xf>
    <xf numFmtId="165" fontId="1" fillId="0" borderId="0" xfId="59" applyNumberFormat="1" applyFont="1" applyFill="1" applyAlignment="1" applyProtection="1">
      <alignment/>
      <protection/>
    </xf>
    <xf numFmtId="9" fontId="1" fillId="0" borderId="0" xfId="56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9" fontId="0" fillId="0" borderId="0" xfId="56" applyFont="1" applyFill="1" applyAlignment="1" applyProtection="1">
      <alignment/>
      <protection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164" fontId="1" fillId="0" borderId="0" xfId="59" applyNumberFormat="1" applyFont="1" applyFill="1" applyBorder="1" applyAlignment="1" applyProtection="1">
      <alignment/>
      <protection/>
    </xf>
    <xf numFmtId="164" fontId="3" fillId="0" borderId="0" xfId="59" applyNumberFormat="1" applyFont="1" applyFill="1" applyBorder="1" applyAlignment="1" applyProtection="1">
      <alignment/>
      <protection/>
    </xf>
    <xf numFmtId="164" fontId="0" fillId="0" borderId="0" xfId="59" applyNumberFormat="1" applyFont="1" applyFill="1" applyBorder="1" applyAlignment="1" applyProtection="1">
      <alignment/>
      <protection/>
    </xf>
    <xf numFmtId="164" fontId="0" fillId="33" borderId="0" xfId="59" applyNumberFormat="1" applyFont="1" applyFill="1" applyBorder="1" applyAlignment="1" applyProtection="1">
      <alignment/>
      <protection/>
    </xf>
    <xf numFmtId="164" fontId="6" fillId="0" borderId="0" xfId="59" applyNumberFormat="1" applyFont="1" applyFill="1" applyBorder="1" applyAlignment="1" applyProtection="1">
      <alignment horizontal="right"/>
      <protection/>
    </xf>
    <xf numFmtId="164" fontId="6" fillId="0" borderId="0" xfId="59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1" fillId="0" borderId="14" xfId="59" applyNumberFormat="1" applyFont="1" applyFill="1" applyBorder="1" applyAlignment="1" applyProtection="1">
      <alignment/>
      <protection/>
    </xf>
    <xf numFmtId="165" fontId="1" fillId="0" borderId="14" xfId="59" applyNumberFormat="1" applyFont="1" applyFill="1" applyBorder="1" applyAlignment="1" applyProtection="1">
      <alignment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166" fontId="0" fillId="0" borderId="12" xfId="0" applyNumberForma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/>
      <protection/>
    </xf>
    <xf numFmtId="49" fontId="8" fillId="0" borderId="12" xfId="0" applyNumberFormat="1" applyFont="1" applyBorder="1" applyAlignment="1">
      <alignment horizontal="center"/>
    </xf>
    <xf numFmtId="43" fontId="0" fillId="0" borderId="12" xfId="59" applyNumberFormat="1" applyFont="1" applyFill="1" applyBorder="1" applyAlignment="1" applyProtection="1">
      <alignment/>
      <protection/>
    </xf>
    <xf numFmtId="43" fontId="12" fillId="0" borderId="14" xfId="59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43" fontId="12" fillId="0" borderId="12" xfId="59" applyFont="1" applyFill="1" applyBorder="1" applyAlignment="1" applyProtection="1">
      <alignment/>
      <protection/>
    </xf>
    <xf numFmtId="0" fontId="12" fillId="0" borderId="21" xfId="0" applyFont="1" applyFill="1" applyBorder="1" applyAlignment="1">
      <alignment horizontal="left" vertical="top" wrapText="1"/>
    </xf>
    <xf numFmtId="49" fontId="12" fillId="0" borderId="12" xfId="59" applyNumberFormat="1" applyFont="1" applyFill="1" applyBorder="1" applyAlignment="1" applyProtection="1">
      <alignment/>
      <protection/>
    </xf>
    <xf numFmtId="49" fontId="12" fillId="0" borderId="12" xfId="0" applyNumberFormat="1" applyFont="1" applyBorder="1" applyAlignment="1">
      <alignment horizontal="center"/>
    </xf>
    <xf numFmtId="43" fontId="12" fillId="0" borderId="0" xfId="59" applyFont="1" applyFill="1" applyBorder="1" applyAlignment="1" applyProtection="1">
      <alignment/>
      <protection/>
    </xf>
    <xf numFmtId="0" fontId="12" fillId="0" borderId="13" xfId="0" applyFont="1" applyBorder="1" applyAlignment="1">
      <alignment horizontal="left" vertical="top" wrapText="1"/>
    </xf>
    <xf numFmtId="43" fontId="12" fillId="33" borderId="22" xfId="59" applyFont="1" applyFill="1" applyBorder="1" applyAlignment="1" applyProtection="1">
      <alignment/>
      <protection/>
    </xf>
    <xf numFmtId="164" fontId="1" fillId="0" borderId="11" xfId="59" applyNumberFormat="1" applyFont="1" applyFill="1" applyBorder="1" applyAlignment="1" applyProtection="1">
      <alignment/>
      <protection/>
    </xf>
    <xf numFmtId="164" fontId="0" fillId="0" borderId="23" xfId="59" applyNumberFormat="1" applyFont="1" applyFill="1" applyBorder="1" applyAlignment="1" applyProtection="1">
      <alignment/>
      <protection/>
    </xf>
    <xf numFmtId="164" fontId="0" fillId="0" borderId="11" xfId="59" applyNumberFormat="1" applyFont="1" applyFill="1" applyBorder="1" applyAlignment="1" applyProtection="1">
      <alignment/>
      <protection/>
    </xf>
    <xf numFmtId="165" fontId="0" fillId="0" borderId="11" xfId="59" applyNumberFormat="1" applyFont="1" applyFill="1" applyBorder="1" applyAlignment="1" applyProtection="1">
      <alignment/>
      <protection/>
    </xf>
    <xf numFmtId="164" fontId="0" fillId="0" borderId="24" xfId="59" applyNumberFormat="1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65" fontId="0" fillId="0" borderId="14" xfId="59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64" fontId="0" fillId="0" borderId="14" xfId="59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top" wrapText="1"/>
      <protection/>
    </xf>
    <xf numFmtId="0" fontId="2" fillId="0" borderId="27" xfId="0" applyFont="1" applyFill="1" applyBorder="1" applyAlignment="1" applyProtection="1">
      <alignment horizontal="center" vertical="top" wrapText="1"/>
      <protection/>
    </xf>
    <xf numFmtId="164" fontId="0" fillId="0" borderId="28" xfId="59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wrapText="1"/>
      <protection/>
    </xf>
    <xf numFmtId="0" fontId="2" fillId="0" borderId="29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top"/>
      <protection/>
    </xf>
    <xf numFmtId="0" fontId="2" fillId="0" borderId="29" xfId="0" applyFont="1" applyFill="1" applyBorder="1" applyAlignment="1" applyProtection="1">
      <alignment vertical="top" wrapText="1"/>
      <protection/>
    </xf>
    <xf numFmtId="165" fontId="1" fillId="0" borderId="30" xfId="59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wrapText="1"/>
      <protection/>
    </xf>
    <xf numFmtId="0" fontId="1" fillId="0" borderId="30" xfId="0" applyFont="1" applyBorder="1" applyAlignment="1" applyProtection="1">
      <alignment/>
      <protection/>
    </xf>
    <xf numFmtId="165" fontId="0" fillId="0" borderId="30" xfId="59" applyNumberFormat="1" applyFont="1" applyFill="1" applyBorder="1" applyAlignment="1" applyProtection="1">
      <alignment/>
      <protection/>
    </xf>
    <xf numFmtId="166" fontId="0" fillId="0" borderId="30" xfId="0" applyNumberFormat="1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166" fontId="0" fillId="0" borderId="30" xfId="0" applyNumberFormat="1" applyBorder="1" applyAlignment="1" applyProtection="1">
      <alignment/>
      <protection/>
    </xf>
    <xf numFmtId="165" fontId="1" fillId="33" borderId="30" xfId="59" applyNumberFormat="1" applyFont="1" applyFill="1" applyBorder="1" applyAlignment="1" applyProtection="1">
      <alignment/>
      <protection/>
    </xf>
    <xf numFmtId="165" fontId="1" fillId="0" borderId="30" xfId="59" applyNumberFormat="1" applyFont="1" applyFill="1" applyBorder="1" applyAlignment="1" applyProtection="1">
      <alignment/>
      <protection/>
    </xf>
    <xf numFmtId="165" fontId="0" fillId="33" borderId="30" xfId="59" applyNumberFormat="1" applyFont="1" applyFill="1" applyBorder="1" applyAlignment="1" applyProtection="1">
      <alignment/>
      <protection/>
    </xf>
    <xf numFmtId="0" fontId="0" fillId="0" borderId="30" xfId="0" applyBorder="1" applyAlignment="1" applyProtection="1">
      <alignment wrapText="1"/>
      <protection/>
    </xf>
    <xf numFmtId="0" fontId="5" fillId="0" borderId="31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left" wrapText="1"/>
    </xf>
    <xf numFmtId="0" fontId="2" fillId="0" borderId="22" xfId="0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43" fontId="0" fillId="0" borderId="30" xfId="59" applyNumberFormat="1" applyFont="1" applyFill="1" applyBorder="1" applyAlignment="1" applyProtection="1">
      <alignment/>
      <protection/>
    </xf>
    <xf numFmtId="165" fontId="0" fillId="0" borderId="30" xfId="0" applyNumberFormat="1" applyBorder="1" applyAlignment="1" applyProtection="1">
      <alignment/>
      <protection/>
    </xf>
    <xf numFmtId="0" fontId="10" fillId="0" borderId="33" xfId="0" applyFont="1" applyFill="1" applyBorder="1" applyAlignment="1" applyProtection="1">
      <alignment wrapText="1"/>
      <protection/>
    </xf>
    <xf numFmtId="0" fontId="12" fillId="0" borderId="1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164" fontId="1" fillId="0" borderId="17" xfId="59" applyNumberFormat="1" applyFont="1" applyFill="1" applyBorder="1" applyAlignment="1" applyProtection="1">
      <alignment/>
      <protection/>
    </xf>
    <xf numFmtId="165" fontId="1" fillId="0" borderId="17" xfId="59" applyNumberFormat="1" applyFont="1" applyFill="1" applyBorder="1" applyAlignment="1" applyProtection="1">
      <alignment/>
      <protection/>
    </xf>
    <xf numFmtId="164" fontId="0" fillId="0" borderId="17" xfId="59" applyNumberFormat="1" applyFont="1" applyFill="1" applyBorder="1" applyAlignment="1" applyProtection="1">
      <alignment/>
      <protection/>
    </xf>
    <xf numFmtId="165" fontId="0" fillId="0" borderId="12" xfId="59" applyNumberFormat="1" applyFont="1" applyFill="1" applyBorder="1" applyAlignment="1" applyProtection="1">
      <alignment horizontal="center"/>
      <protection/>
    </xf>
    <xf numFmtId="164" fontId="0" fillId="0" borderId="18" xfId="59" applyNumberFormat="1" applyFont="1" applyFill="1" applyBorder="1" applyAlignment="1" applyProtection="1">
      <alignment horizontal="center"/>
      <protection/>
    </xf>
    <xf numFmtId="167" fontId="0" fillId="0" borderId="12" xfId="0" applyNumberFormat="1" applyBorder="1" applyAlignment="1" applyProtection="1">
      <alignment horizontal="center"/>
      <protection/>
    </xf>
    <xf numFmtId="167" fontId="0" fillId="0" borderId="30" xfId="0" applyNumberFormat="1" applyBorder="1" applyAlignment="1" applyProtection="1">
      <alignment horizontal="center"/>
      <protection/>
    </xf>
    <xf numFmtId="43" fontId="0" fillId="0" borderId="17" xfId="59" applyNumberFormat="1" applyFont="1" applyFill="1" applyBorder="1" applyAlignment="1" applyProtection="1">
      <alignment/>
      <protection/>
    </xf>
    <xf numFmtId="43" fontId="0" fillId="0" borderId="0" xfId="59" applyNumberFormat="1" applyFont="1" applyFill="1" applyBorder="1" applyAlignment="1" applyProtection="1">
      <alignment/>
      <protection/>
    </xf>
    <xf numFmtId="43" fontId="0" fillId="0" borderId="12" xfId="0" applyNumberFormat="1" applyBorder="1" applyAlignment="1" applyProtection="1">
      <alignment/>
      <protection/>
    </xf>
    <xf numFmtId="167" fontId="0" fillId="0" borderId="14" xfId="0" applyNumberFormat="1" applyBorder="1" applyAlignment="1" applyProtection="1">
      <alignment horizontal="center"/>
      <protection/>
    </xf>
    <xf numFmtId="167" fontId="0" fillId="0" borderId="28" xfId="0" applyNumberFormat="1" applyBorder="1" applyAlignment="1" applyProtection="1">
      <alignment horizontal="center"/>
      <protection/>
    </xf>
    <xf numFmtId="168" fontId="0" fillId="0" borderId="12" xfId="59" applyNumberFormat="1" applyFont="1" applyFill="1" applyBorder="1" applyAlignment="1" applyProtection="1">
      <alignment/>
      <protection/>
    </xf>
    <xf numFmtId="168" fontId="0" fillId="0" borderId="30" xfId="59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164" fontId="0" fillId="0" borderId="24" xfId="59" applyNumberFormat="1" applyFont="1" applyFill="1" applyBorder="1" applyAlignment="1" applyProtection="1">
      <alignment horizontal="center" vertical="center" wrapText="1"/>
      <protection/>
    </xf>
    <xf numFmtId="164" fontId="0" fillId="0" borderId="22" xfId="59" applyNumberFormat="1" applyFont="1" applyFill="1" applyBorder="1" applyAlignment="1" applyProtection="1">
      <alignment horizontal="center" vertical="center" wrapText="1"/>
      <protection/>
    </xf>
    <xf numFmtId="164" fontId="0" fillId="0" borderId="34" xfId="59" applyNumberFormat="1" applyFont="1" applyFill="1" applyBorder="1" applyAlignment="1" applyProtection="1">
      <alignment horizontal="center" vertical="center" wrapText="1"/>
      <protection/>
    </xf>
    <xf numFmtId="164" fontId="0" fillId="0" borderId="10" xfId="59" applyNumberFormat="1" applyFont="1" applyFill="1" applyBorder="1" applyAlignment="1" applyProtection="1">
      <alignment horizontal="center" vertical="center" wrapText="1"/>
      <protection/>
    </xf>
    <xf numFmtId="164" fontId="0" fillId="0" borderId="11" xfId="59" applyNumberFormat="1" applyFont="1" applyFill="1" applyBorder="1" applyAlignment="1" applyProtection="1">
      <alignment horizontal="center" vertical="center" wrapText="1"/>
      <protection/>
    </xf>
    <xf numFmtId="164" fontId="0" fillId="0" borderId="26" xfId="59" applyNumberFormat="1" applyFont="1" applyFill="1" applyBorder="1" applyAlignment="1" applyProtection="1">
      <alignment horizontal="center" vertical="center" wrapText="1"/>
      <protection/>
    </xf>
    <xf numFmtId="164" fontId="0" fillId="0" borderId="35" xfId="59" applyNumberFormat="1" applyFont="1" applyFill="1" applyBorder="1" applyAlignment="1" applyProtection="1">
      <alignment horizontal="center" vertical="center" wrapText="1"/>
      <protection/>
    </xf>
    <xf numFmtId="164" fontId="0" fillId="0" borderId="23" xfId="59" applyNumberFormat="1" applyFont="1" applyFill="1" applyBorder="1" applyAlignment="1" applyProtection="1">
      <alignment horizontal="center" vertical="center" wrapText="1"/>
      <protection/>
    </xf>
    <xf numFmtId="164" fontId="0" fillId="0" borderId="15" xfId="59" applyNumberFormat="1" applyFont="1" applyFill="1" applyBorder="1" applyAlignment="1" applyProtection="1">
      <alignment horizontal="center" vertical="center" wrapText="1"/>
      <protection/>
    </xf>
    <xf numFmtId="165" fontId="0" fillId="0" borderId="10" xfId="59" applyNumberFormat="1" applyFont="1" applyFill="1" applyBorder="1" applyAlignment="1" applyProtection="1">
      <alignment horizontal="center" vertical="center" wrapText="1"/>
      <protection/>
    </xf>
    <xf numFmtId="165" fontId="0" fillId="0" borderId="11" xfId="59" applyNumberFormat="1" applyFont="1" applyFill="1" applyBorder="1" applyAlignment="1" applyProtection="1">
      <alignment horizontal="center" vertical="center" wrapText="1"/>
      <protection/>
    </xf>
    <xf numFmtId="165" fontId="0" fillId="0" borderId="26" xfId="59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3.125" style="1" customWidth="1"/>
    <col min="2" max="2" width="26.375" style="2" customWidth="1"/>
    <col min="3" max="3" width="11.75390625" style="2" hidden="1" customWidth="1"/>
    <col min="4" max="4" width="12.875" style="3" hidden="1" customWidth="1"/>
    <col min="5" max="5" width="12.875" style="4" hidden="1" customWidth="1"/>
    <col min="6" max="8" width="10.375" style="3" hidden="1" customWidth="1"/>
    <col min="9" max="9" width="10.25390625" style="3" hidden="1" customWidth="1"/>
    <col min="10" max="15" width="10.375" style="3" hidden="1" customWidth="1"/>
    <col min="16" max="16" width="10.625" style="5" customWidth="1"/>
    <col min="17" max="17" width="10.375" style="3" hidden="1" customWidth="1"/>
    <col min="18" max="18" width="10.75390625" style="6" customWidth="1"/>
    <col min="19" max="19" width="11.25390625" style="6" customWidth="1"/>
    <col min="20" max="16384" width="9.125" style="6" customWidth="1"/>
  </cols>
  <sheetData>
    <row r="1" ht="12.75">
      <c r="B1" s="2" t="s">
        <v>251</v>
      </c>
    </row>
    <row r="2" spans="2:17" ht="30.75" customHeight="1">
      <c r="B2" s="141" t="s">
        <v>252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2" ht="12.75">
      <c r="A3" s="7"/>
      <c r="B3" s="2" t="s">
        <v>309</v>
      </c>
    </row>
    <row r="4" ht="12.75">
      <c r="A4" s="7"/>
    </row>
    <row r="5" spans="1:2" ht="12.75">
      <c r="A5" s="157" t="s">
        <v>253</v>
      </c>
      <c r="B5" s="157"/>
    </row>
    <row r="6" spans="1:2" ht="12.75">
      <c r="A6" s="157" t="s">
        <v>254</v>
      </c>
      <c r="B6" s="157"/>
    </row>
    <row r="7" spans="1:2" ht="13.5" thickBot="1">
      <c r="A7" s="158" t="s">
        <v>255</v>
      </c>
      <c r="B7" s="158"/>
    </row>
    <row r="8" spans="1:19" ht="12.75" customHeight="1">
      <c r="A8" s="8"/>
      <c r="B8" s="142" t="s">
        <v>15</v>
      </c>
      <c r="C8" s="142" t="s">
        <v>0</v>
      </c>
      <c r="D8" s="145" t="s">
        <v>1</v>
      </c>
      <c r="E8" s="148" t="s">
        <v>2</v>
      </c>
      <c r="F8" s="151" t="s">
        <v>3</v>
      </c>
      <c r="G8" s="148" t="s">
        <v>4</v>
      </c>
      <c r="H8" s="148" t="s">
        <v>5</v>
      </c>
      <c r="I8" s="148" t="s">
        <v>6</v>
      </c>
      <c r="J8" s="148" t="s">
        <v>7</v>
      </c>
      <c r="K8" s="148" t="s">
        <v>8</v>
      </c>
      <c r="L8" s="148" t="s">
        <v>9</v>
      </c>
      <c r="M8" s="148" t="s">
        <v>10</v>
      </c>
      <c r="N8" s="148" t="s">
        <v>11</v>
      </c>
      <c r="O8" s="148" t="s">
        <v>12</v>
      </c>
      <c r="P8" s="154" t="s">
        <v>268</v>
      </c>
      <c r="Q8" s="145" t="s">
        <v>13</v>
      </c>
      <c r="R8" s="154" t="s">
        <v>269</v>
      </c>
      <c r="S8" s="154" t="s">
        <v>303</v>
      </c>
    </row>
    <row r="9" spans="1:19" ht="12.75">
      <c r="A9" s="9"/>
      <c r="B9" s="143"/>
      <c r="C9" s="143"/>
      <c r="D9" s="146"/>
      <c r="E9" s="149"/>
      <c r="F9" s="152"/>
      <c r="G9" s="149"/>
      <c r="H9" s="149"/>
      <c r="I9" s="149"/>
      <c r="J9" s="149"/>
      <c r="K9" s="149"/>
      <c r="L9" s="149"/>
      <c r="M9" s="149"/>
      <c r="N9" s="149"/>
      <c r="O9" s="149"/>
      <c r="P9" s="155"/>
      <c r="Q9" s="146"/>
      <c r="R9" s="155"/>
      <c r="S9" s="155"/>
    </row>
    <row r="10" spans="1:19" ht="25.5" customHeight="1" thickBot="1">
      <c r="A10" s="97" t="s">
        <v>14</v>
      </c>
      <c r="B10" s="144"/>
      <c r="C10" s="144"/>
      <c r="D10" s="147"/>
      <c r="E10" s="150"/>
      <c r="F10" s="153"/>
      <c r="G10" s="150"/>
      <c r="H10" s="150"/>
      <c r="I10" s="150"/>
      <c r="J10" s="150"/>
      <c r="K10" s="150"/>
      <c r="L10" s="150"/>
      <c r="M10" s="150"/>
      <c r="N10" s="150"/>
      <c r="O10" s="150"/>
      <c r="P10" s="156"/>
      <c r="Q10" s="147"/>
      <c r="R10" s="156"/>
      <c r="S10" s="156"/>
    </row>
    <row r="11" spans="1:19" ht="14.25" customHeight="1">
      <c r="A11" s="98">
        <v>1</v>
      </c>
      <c r="B11" s="95">
        <v>2</v>
      </c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>
        <v>3</v>
      </c>
      <c r="Q11" s="96"/>
      <c r="R11" s="96">
        <v>4</v>
      </c>
      <c r="S11" s="99">
        <v>5</v>
      </c>
    </row>
    <row r="12" spans="1:19" ht="12.75">
      <c r="A12" s="100" t="s">
        <v>16</v>
      </c>
      <c r="B12" s="79" t="s">
        <v>17</v>
      </c>
      <c r="C12" s="64" t="e">
        <f>E12+D12</f>
        <v>#REF!</v>
      </c>
      <c r="D12" s="65" t="e">
        <f>D17+D42+D97+D134+D193+D223+D268+D280+#REF!+D345+D387+D377+D397</f>
        <v>#REF!</v>
      </c>
      <c r="E12" s="65" t="e">
        <f>SUM(F12:Q12)</f>
        <v>#REF!</v>
      </c>
      <c r="F12" s="65" t="e">
        <f>F17+F42+F97+F134+F193+F223+F268+F280+#REF!+F345+F387+F377+F397</f>
        <v>#REF!</v>
      </c>
      <c r="G12" s="65" t="e">
        <f>G17+G42+G97+G134+G193+G223+G268+G280+#REF!+G345+G387+G377+G397</f>
        <v>#REF!</v>
      </c>
      <c r="H12" s="65" t="e">
        <f>H17+H42+H97+H134+H193+H223+H268+H280+#REF!+H345+H387+H377+H397</f>
        <v>#REF!</v>
      </c>
      <c r="I12" s="65" t="e">
        <f>I17+I42+I97+I134+I193+I223+I268+I280+#REF!+I345+I387+I377+I397</f>
        <v>#REF!</v>
      </c>
      <c r="J12" s="65" t="e">
        <f>J17+J42+J97+J134+J193+J223+J268+J280+#REF!+J345+J387+J377+J397</f>
        <v>#REF!</v>
      </c>
      <c r="K12" s="65" t="e">
        <f>K17+K42+K97+K134+K193+K223+K268+K280+#REF!+K345+K387+K377+K397</f>
        <v>#REF!</v>
      </c>
      <c r="L12" s="65" t="e">
        <f>L17+L42+L97+L134+L193+L223+L268+L280+#REF!+L345+L387+L377+L397</f>
        <v>#REF!</v>
      </c>
      <c r="M12" s="65" t="e">
        <f>M17+M42+M97+M134+M193+M223+M268+M280+#REF!+M345+M387+M377+M397</f>
        <v>#REF!</v>
      </c>
      <c r="N12" s="65" t="e">
        <f>N17+N42+N97+N134+N193+N223+N268+N280+#REF!+N345+N387+N377+N397</f>
        <v>#REF!</v>
      </c>
      <c r="O12" s="65" t="e">
        <f>O17+O42+O97+O134+O193+O223+O268+O280+#REF!+O345+O387+O377+O397</f>
        <v>#REF!</v>
      </c>
      <c r="P12" s="66">
        <f>P17+P97+P134+P280+P397+P268+P266+P345+P267+P377+P387</f>
        <v>1957.6</v>
      </c>
      <c r="Q12" s="66" t="e">
        <f>Q17+Q97+Q134+Q280+Q397+Q268+Q266+Q345+Q267+Q377+Q387</f>
        <v>#REF!</v>
      </c>
      <c r="R12" s="66">
        <f>R17+R97+R134+R280+R397+R268+R266+R345+R267+R377+R387</f>
        <v>1958.76</v>
      </c>
      <c r="S12" s="66">
        <f>S17+S97+S134+S280+S397+S268+S266+S345+S267+S377+S387</f>
        <v>2136</v>
      </c>
    </row>
    <row r="13" spans="1:19" ht="12.75" customHeight="1" hidden="1">
      <c r="A13" s="101" t="s">
        <v>18</v>
      </c>
      <c r="B13" s="80"/>
      <c r="C13" s="10" t="e">
        <f aca="true" t="shared" si="0" ref="C13:C76">E13+D13</f>
        <v>#REF!</v>
      </c>
      <c r="D13" s="14" t="e">
        <f>D18+D43+D98+D135+D194+D224+D269+D281+D326+D346+#REF!+#REF!+D388</f>
        <v>#REF!</v>
      </c>
      <c r="E13" s="11" t="e">
        <f aca="true" t="shared" si="1" ref="E13:E76">SUM(F13:Q13)</f>
        <v>#REF!</v>
      </c>
      <c r="F13" s="14" t="e">
        <f>F18+F43+F98+F135+F194+F224+F269+F281+F326+F346+#REF!+#REF!+F388</f>
        <v>#REF!</v>
      </c>
      <c r="G13" s="14" t="e">
        <f>G18+G43+G98+G135+G194+G224+G269+G281+G326+G346+#REF!+#REF!+G388</f>
        <v>#REF!</v>
      </c>
      <c r="H13" s="14" t="e">
        <f>H18+H43+H98+H135+H194+H224+H269+H281+H326+H346+#REF!+#REF!+H388</f>
        <v>#REF!</v>
      </c>
      <c r="I13" s="14" t="e">
        <f>I18+I43+I98+I135+I194+I224+I269+I281+I326+I346+#REF!+#REF!+I388</f>
        <v>#REF!</v>
      </c>
      <c r="J13" s="14" t="e">
        <f>J18+J43+J98+J135+J194+J224+J269+J281+J326+J346+#REF!+#REF!+J388</f>
        <v>#REF!</v>
      </c>
      <c r="K13" s="14" t="e">
        <f>K18+K43+K98+K135+K194+K224+K269+K281+K326+K346+#REF!+#REF!+K388</f>
        <v>#REF!</v>
      </c>
      <c r="L13" s="14" t="e">
        <f>L18+L43+L98+L135+L194+L224+L269+L281+L326+L346+#REF!+#REF!+L388</f>
        <v>#REF!</v>
      </c>
      <c r="M13" s="14" t="e">
        <f>M18+M43+M98+M135+M194+M224+M269+M281+M326+M346+#REF!+#REF!+M388</f>
        <v>#REF!</v>
      </c>
      <c r="N13" s="14" t="e">
        <f>N18+N43+N98+N135+N194+N224+N269+N281+N326+N346+#REF!+#REF!+N388</f>
        <v>#REF!</v>
      </c>
      <c r="O13" s="14" t="e">
        <f>O18+O43+O98+O135+O194+O224+O269+O281+O326+O346+#REF!+#REF!+O388</f>
        <v>#REF!</v>
      </c>
      <c r="P13" s="15" t="e">
        <f>P18+P43+P98+P135+P194+P224+P269+P281+P326+P346+#REF!+#REF!+P388</f>
        <v>#REF!</v>
      </c>
      <c r="Q13" s="4" t="e">
        <f>Q18+Q43+Q98+Q135+Q194+Q224+Q269+Q281+Q326+Q346+#REF!+#REF!+Q388</f>
        <v>#REF!</v>
      </c>
      <c r="R13" s="60"/>
      <c r="S13" s="102"/>
    </row>
    <row r="14" spans="1:19" ht="12.75" customHeight="1" hidden="1">
      <c r="A14" s="101" t="s">
        <v>19</v>
      </c>
      <c r="B14" s="80"/>
      <c r="C14" s="10" t="e">
        <f t="shared" si="0"/>
        <v>#REF!</v>
      </c>
      <c r="D14" s="14" t="e">
        <f>SUM(D15:D16)</f>
        <v>#REF!</v>
      </c>
      <c r="E14" s="11" t="e">
        <f t="shared" si="1"/>
        <v>#REF!</v>
      </c>
      <c r="F14" s="14" t="e">
        <f>SUM(F15:F16)</f>
        <v>#REF!</v>
      </c>
      <c r="G14" s="14" t="e">
        <f>SUM(G15:G16)</f>
        <v>#REF!</v>
      </c>
      <c r="H14" s="14" t="e">
        <f aca="true" t="shared" si="2" ref="H14:Q14">SUM(H15:H16)</f>
        <v>#REF!</v>
      </c>
      <c r="I14" s="14" t="e">
        <f t="shared" si="2"/>
        <v>#REF!</v>
      </c>
      <c r="J14" s="14" t="e">
        <f t="shared" si="2"/>
        <v>#REF!</v>
      </c>
      <c r="K14" s="14" t="e">
        <f>SUM(K15:K16)</f>
        <v>#REF!</v>
      </c>
      <c r="L14" s="14" t="e">
        <f t="shared" si="2"/>
        <v>#REF!</v>
      </c>
      <c r="M14" s="14" t="e">
        <f t="shared" si="2"/>
        <v>#REF!</v>
      </c>
      <c r="N14" s="14" t="e">
        <f t="shared" si="2"/>
        <v>#REF!</v>
      </c>
      <c r="O14" s="14" t="e">
        <f t="shared" si="2"/>
        <v>#REF!</v>
      </c>
      <c r="P14" s="15" t="e">
        <f t="shared" si="2"/>
        <v>#REF!</v>
      </c>
      <c r="Q14" s="4" t="e">
        <f t="shared" si="2"/>
        <v>#REF!</v>
      </c>
      <c r="R14" s="60"/>
      <c r="S14" s="102"/>
    </row>
    <row r="15" spans="1:19" ht="12.75" customHeight="1" hidden="1">
      <c r="A15" s="101" t="s">
        <v>20</v>
      </c>
      <c r="B15" s="80"/>
      <c r="C15" s="10" t="e">
        <f t="shared" si="0"/>
        <v>#REF!</v>
      </c>
      <c r="D15" s="14" t="e">
        <f>D20+D45+D100+D137+D196+D226+D271+D283+D328+D348+#REF!+#REF!+D390</f>
        <v>#REF!</v>
      </c>
      <c r="E15" s="11" t="e">
        <f t="shared" si="1"/>
        <v>#REF!</v>
      </c>
      <c r="F15" s="14" t="e">
        <f>F20+F45+F100+F137+F196+F226+F271+F283+F328+F348+#REF!+#REF!+F390</f>
        <v>#REF!</v>
      </c>
      <c r="G15" s="14" t="e">
        <f>G20+G45+G100+G137+G196+G226+G271+G283+G328+G348+#REF!+#REF!+G390</f>
        <v>#REF!</v>
      </c>
      <c r="H15" s="14" t="e">
        <f>H20+H45+H100+H137+H196+H226+H271+H283+H328+H348+#REF!+#REF!+H390</f>
        <v>#REF!</v>
      </c>
      <c r="I15" s="14" t="e">
        <f>I20+I45+I100+I137+I196+I226+I271+I283+I328+I348+#REF!+#REF!+I390</f>
        <v>#REF!</v>
      </c>
      <c r="J15" s="14" t="e">
        <f>J20+J45+J100+J137+J196+J226+J271+J283+J328+J348+#REF!+#REF!+J390</f>
        <v>#REF!</v>
      </c>
      <c r="K15" s="14" t="e">
        <f>K20+K45+K100+K137+K196+K226+K271+K283+K328+K348+#REF!+#REF!+K390</f>
        <v>#REF!</v>
      </c>
      <c r="L15" s="14" t="e">
        <f>L20+L45+L100+L137+L196+L226+L271+L283+L328+L348+#REF!+#REF!+L390</f>
        <v>#REF!</v>
      </c>
      <c r="M15" s="14" t="e">
        <f>M20+M45+M100+M137+M196+M226+M271+M283+M328+M348+#REF!+#REF!+M390</f>
        <v>#REF!</v>
      </c>
      <c r="N15" s="14" t="e">
        <f>N20+N45+N100+N137+N196+N226+N271+N283+N328+N348+#REF!+#REF!+N390</f>
        <v>#REF!</v>
      </c>
      <c r="O15" s="14" t="e">
        <f>O20+O45+O100+O137+O196+O226+O271+O283+O328+O348+#REF!+#REF!+O390</f>
        <v>#REF!</v>
      </c>
      <c r="P15" s="15" t="e">
        <f>P20+P45+P100+P137+P196+P226+P271+P283+P328+P348+#REF!+#REF!+P390</f>
        <v>#REF!</v>
      </c>
      <c r="Q15" s="4" t="e">
        <f>Q20+Q45+Q100+Q137+Q196+Q226+Q271+Q283+Q328+Q348+#REF!+#REF!+Q390</f>
        <v>#REF!</v>
      </c>
      <c r="R15" s="60"/>
      <c r="S15" s="102"/>
    </row>
    <row r="16" spans="1:19" ht="12.75" customHeight="1" hidden="1">
      <c r="A16" s="103" t="s">
        <v>21</v>
      </c>
      <c r="B16" s="80"/>
      <c r="C16" s="10" t="e">
        <f t="shared" si="0"/>
        <v>#REF!</v>
      </c>
      <c r="D16" s="14" t="e">
        <f>D21+D46+D101+D138+D197+D227+D272+D284+D329+D349+#REF!+#REF!+D391</f>
        <v>#REF!</v>
      </c>
      <c r="E16" s="11" t="e">
        <f t="shared" si="1"/>
        <v>#REF!</v>
      </c>
      <c r="F16" s="14" t="e">
        <f>F21+F46+F101+F138+F197+F227+F272+F284+F329+F349+#REF!+#REF!+F391</f>
        <v>#REF!</v>
      </c>
      <c r="G16" s="14" t="e">
        <f>G21+G46+G101+G138+G197+G227+G272+G284+G329+G349+#REF!+#REF!+G391</f>
        <v>#REF!</v>
      </c>
      <c r="H16" s="14" t="e">
        <f>H21+H46+H101+H138+H197+H227+H272+H284+H329+H349+#REF!+#REF!+H391</f>
        <v>#REF!</v>
      </c>
      <c r="I16" s="14" t="e">
        <f>I21+I46+I101+I138+I197+I227+I272+I284+I329+I349+#REF!+#REF!+I391</f>
        <v>#REF!</v>
      </c>
      <c r="J16" s="14" t="e">
        <f>J21+J46+J101+J138+J197+J227+J272+J284+J329+J349+#REF!+#REF!+J391</f>
        <v>#REF!</v>
      </c>
      <c r="K16" s="14" t="e">
        <f>K21+K46+K101+K138+K197+K227+K272+K284+K329+K349+#REF!+#REF!+K391</f>
        <v>#REF!</v>
      </c>
      <c r="L16" s="14" t="e">
        <f>L21+L46+L101+L138+L197+L227+L272+L284+L329+L349+#REF!+#REF!+L391</f>
        <v>#REF!</v>
      </c>
      <c r="M16" s="14" t="e">
        <f>M21+M46+M101+M138+M197+M227+M272+M284+M329+M349+#REF!+#REF!+M391</f>
        <v>#REF!</v>
      </c>
      <c r="N16" s="14" t="e">
        <f>N21+N46+N101+N138+N197+N227+N272+N284+N329+N349+#REF!+#REF!+N391</f>
        <v>#REF!</v>
      </c>
      <c r="O16" s="14" t="e">
        <f>O21+O46+O101+O138+O197+O227+O272+O284+O329+O349+#REF!+#REF!+O391</f>
        <v>#REF!</v>
      </c>
      <c r="P16" s="15" t="e">
        <f>P21+P46+P101+P138+P197+P227+P272+P284+P329+P349+#REF!+#REF!+P391</f>
        <v>#REF!</v>
      </c>
      <c r="Q16" s="4" t="e">
        <f>Q21+Q46+Q101+Q138+Q197+Q227+Q272+Q284+Q329+Q349+#REF!+#REF!+Q391</f>
        <v>#REF!</v>
      </c>
      <c r="R16" s="60"/>
      <c r="S16" s="102"/>
    </row>
    <row r="17" spans="1:19" ht="12.75">
      <c r="A17" s="104" t="s">
        <v>22</v>
      </c>
      <c r="B17" s="81" t="s">
        <v>23</v>
      </c>
      <c r="C17" s="10" t="e">
        <f t="shared" si="0"/>
        <v>#REF!</v>
      </c>
      <c r="D17" s="11" t="e">
        <f>D37</f>
        <v>#REF!</v>
      </c>
      <c r="E17" s="11" t="e">
        <f t="shared" si="1"/>
        <v>#REF!</v>
      </c>
      <c r="F17" s="11" t="e">
        <f aca="true" t="shared" si="3" ref="F17:S17">F37</f>
        <v>#REF!</v>
      </c>
      <c r="G17" s="11" t="e">
        <f t="shared" si="3"/>
        <v>#REF!</v>
      </c>
      <c r="H17" s="11" t="e">
        <f t="shared" si="3"/>
        <v>#REF!</v>
      </c>
      <c r="I17" s="11" t="e">
        <f t="shared" si="3"/>
        <v>#REF!</v>
      </c>
      <c r="J17" s="11" t="e">
        <f t="shared" si="3"/>
        <v>#REF!</v>
      </c>
      <c r="K17" s="11" t="e">
        <f t="shared" si="3"/>
        <v>#REF!</v>
      </c>
      <c r="L17" s="11" t="e">
        <f t="shared" si="3"/>
        <v>#REF!</v>
      </c>
      <c r="M17" s="11" t="e">
        <f t="shared" si="3"/>
        <v>#REF!</v>
      </c>
      <c r="N17" s="11" t="e">
        <f t="shared" si="3"/>
        <v>#REF!</v>
      </c>
      <c r="O17" s="11" t="e">
        <f t="shared" si="3"/>
        <v>#REF!</v>
      </c>
      <c r="P17" s="12">
        <f t="shared" si="3"/>
        <v>315</v>
      </c>
      <c r="Q17" s="12">
        <f t="shared" si="3"/>
        <v>606</v>
      </c>
      <c r="R17" s="12">
        <f t="shared" si="3"/>
        <v>330</v>
      </c>
      <c r="S17" s="105">
        <f t="shared" si="3"/>
        <v>350</v>
      </c>
    </row>
    <row r="18" spans="1:19" ht="12.75" customHeight="1" hidden="1">
      <c r="A18" s="101" t="s">
        <v>18</v>
      </c>
      <c r="B18" s="80"/>
      <c r="C18" s="10" t="e">
        <f t="shared" si="0"/>
        <v>#REF!</v>
      </c>
      <c r="D18" s="14" t="e">
        <f>D23+#REF!</f>
        <v>#REF!</v>
      </c>
      <c r="E18" s="11" t="e">
        <f t="shared" si="1"/>
        <v>#REF!</v>
      </c>
      <c r="F18" s="14" t="e">
        <f>F23+#REF!</f>
        <v>#REF!</v>
      </c>
      <c r="G18" s="14" t="e">
        <f>G23+#REF!</f>
        <v>#REF!</v>
      </c>
      <c r="H18" s="14" t="e">
        <f>H23+#REF!</f>
        <v>#REF!</v>
      </c>
      <c r="I18" s="14" t="e">
        <f>I23+#REF!</f>
        <v>#REF!</v>
      </c>
      <c r="J18" s="14" t="e">
        <f>J23+#REF!</f>
        <v>#REF!</v>
      </c>
      <c r="K18" s="14" t="e">
        <f>K23+#REF!</f>
        <v>#REF!</v>
      </c>
      <c r="L18" s="14" t="e">
        <f>L23+#REF!</f>
        <v>#REF!</v>
      </c>
      <c r="M18" s="14" t="e">
        <f>M23+#REF!</f>
        <v>#REF!</v>
      </c>
      <c r="N18" s="14" t="e">
        <f>N23+#REF!</f>
        <v>#REF!</v>
      </c>
      <c r="O18" s="14" t="e">
        <f>O23+#REF!</f>
        <v>#REF!</v>
      </c>
      <c r="P18" s="15" t="e">
        <f>P23+#REF!</f>
        <v>#REF!</v>
      </c>
      <c r="Q18" s="4" t="e">
        <f>Q23+#REF!</f>
        <v>#REF!</v>
      </c>
      <c r="R18" s="60"/>
      <c r="S18" s="102"/>
    </row>
    <row r="19" spans="1:19" ht="12.75" customHeight="1" hidden="1">
      <c r="A19" s="101" t="s">
        <v>19</v>
      </c>
      <c r="B19" s="80"/>
      <c r="C19" s="10" t="e">
        <f t="shared" si="0"/>
        <v>#REF!</v>
      </c>
      <c r="D19" s="14" t="e">
        <f>SUM(D20:D21)</f>
        <v>#REF!</v>
      </c>
      <c r="E19" s="11" t="e">
        <f t="shared" si="1"/>
        <v>#REF!</v>
      </c>
      <c r="F19" s="14" t="e">
        <f>SUM(F20:F21)</f>
        <v>#REF!</v>
      </c>
      <c r="G19" s="14" t="e">
        <f>SUM(G20:G21)</f>
        <v>#REF!</v>
      </c>
      <c r="H19" s="14" t="e">
        <f aca="true" t="shared" si="4" ref="H19:Q19">SUM(H20:H21)</f>
        <v>#REF!</v>
      </c>
      <c r="I19" s="14" t="e">
        <f t="shared" si="4"/>
        <v>#REF!</v>
      </c>
      <c r="J19" s="14" t="e">
        <f t="shared" si="4"/>
        <v>#REF!</v>
      </c>
      <c r="K19" s="14" t="e">
        <f>SUM(K20:K21)</f>
        <v>#REF!</v>
      </c>
      <c r="L19" s="14" t="e">
        <f t="shared" si="4"/>
        <v>#REF!</v>
      </c>
      <c r="M19" s="14" t="e">
        <f t="shared" si="4"/>
        <v>#REF!</v>
      </c>
      <c r="N19" s="14" t="e">
        <f t="shared" si="4"/>
        <v>#REF!</v>
      </c>
      <c r="O19" s="14" t="e">
        <f t="shared" si="4"/>
        <v>#REF!</v>
      </c>
      <c r="P19" s="15" t="e">
        <f t="shared" si="4"/>
        <v>#REF!</v>
      </c>
      <c r="Q19" s="4" t="e">
        <f t="shared" si="4"/>
        <v>#REF!</v>
      </c>
      <c r="R19" s="60"/>
      <c r="S19" s="102"/>
    </row>
    <row r="20" spans="1:19" ht="12.75" customHeight="1" hidden="1">
      <c r="A20" s="101" t="s">
        <v>20</v>
      </c>
      <c r="B20" s="80"/>
      <c r="C20" s="10" t="e">
        <f t="shared" si="0"/>
        <v>#REF!</v>
      </c>
      <c r="D20" s="14" t="e">
        <f>D25+#REF!</f>
        <v>#REF!</v>
      </c>
      <c r="E20" s="11" t="e">
        <f t="shared" si="1"/>
        <v>#REF!</v>
      </c>
      <c r="F20" s="14" t="e">
        <f>F25+#REF!</f>
        <v>#REF!</v>
      </c>
      <c r="G20" s="14" t="e">
        <f>G25+#REF!</f>
        <v>#REF!</v>
      </c>
      <c r="H20" s="14" t="e">
        <f>H25+#REF!</f>
        <v>#REF!</v>
      </c>
      <c r="I20" s="14" t="e">
        <f>I25+#REF!</f>
        <v>#REF!</v>
      </c>
      <c r="J20" s="14" t="e">
        <f>J25+#REF!</f>
        <v>#REF!</v>
      </c>
      <c r="K20" s="14" t="e">
        <f>K25+#REF!</f>
        <v>#REF!</v>
      </c>
      <c r="L20" s="14" t="e">
        <f>L25+#REF!</f>
        <v>#REF!</v>
      </c>
      <c r="M20" s="14" t="e">
        <f>M25+#REF!</f>
        <v>#REF!</v>
      </c>
      <c r="N20" s="14" t="e">
        <f>N25+#REF!</f>
        <v>#REF!</v>
      </c>
      <c r="O20" s="14" t="e">
        <f>O25+#REF!</f>
        <v>#REF!</v>
      </c>
      <c r="P20" s="15" t="e">
        <f>P25+#REF!</f>
        <v>#REF!</v>
      </c>
      <c r="Q20" s="4" t="e">
        <f>Q25+#REF!</f>
        <v>#REF!</v>
      </c>
      <c r="R20" s="60"/>
      <c r="S20" s="102"/>
    </row>
    <row r="21" spans="1:19" ht="12.75" customHeight="1" hidden="1">
      <c r="A21" s="103" t="s">
        <v>21</v>
      </c>
      <c r="B21" s="80"/>
      <c r="C21" s="10" t="e">
        <f t="shared" si="0"/>
        <v>#REF!</v>
      </c>
      <c r="D21" s="14" t="e">
        <f>D26+#REF!</f>
        <v>#REF!</v>
      </c>
      <c r="E21" s="11" t="e">
        <f t="shared" si="1"/>
        <v>#REF!</v>
      </c>
      <c r="F21" s="14" t="e">
        <f>F26+#REF!</f>
        <v>#REF!</v>
      </c>
      <c r="G21" s="14" t="e">
        <f>G26+#REF!</f>
        <v>#REF!</v>
      </c>
      <c r="H21" s="14" t="e">
        <f>H26+#REF!</f>
        <v>#REF!</v>
      </c>
      <c r="I21" s="14" t="e">
        <f>I26+#REF!</f>
        <v>#REF!</v>
      </c>
      <c r="J21" s="14" t="e">
        <f>J26+#REF!</f>
        <v>#REF!</v>
      </c>
      <c r="K21" s="14" t="e">
        <f>K26+#REF!</f>
        <v>#REF!</v>
      </c>
      <c r="L21" s="14" t="e">
        <f>L26+#REF!</f>
        <v>#REF!</v>
      </c>
      <c r="M21" s="14" t="e">
        <f>M26+#REF!</f>
        <v>#REF!</v>
      </c>
      <c r="N21" s="14" t="e">
        <f>N26+#REF!</f>
        <v>#REF!</v>
      </c>
      <c r="O21" s="14" t="e">
        <f>O26+#REF!</f>
        <v>#REF!</v>
      </c>
      <c r="P21" s="15" t="e">
        <f>P26+#REF!</f>
        <v>#REF!</v>
      </c>
      <c r="Q21" s="4" t="e">
        <f>Q26+#REF!</f>
        <v>#REF!</v>
      </c>
      <c r="R21" s="60"/>
      <c r="S21" s="102"/>
    </row>
    <row r="22" spans="1:19" ht="14.25" customHeight="1" hidden="1">
      <c r="A22" s="106" t="s">
        <v>24</v>
      </c>
      <c r="B22" s="81" t="s">
        <v>25</v>
      </c>
      <c r="C22" s="10">
        <f t="shared" si="0"/>
        <v>0</v>
      </c>
      <c r="D22" s="14">
        <f>SUM(D23:D24)</f>
        <v>0</v>
      </c>
      <c r="E22" s="11">
        <f t="shared" si="1"/>
        <v>0</v>
      </c>
      <c r="F22" s="14">
        <f>SUM(F23:F24)</f>
        <v>0</v>
      </c>
      <c r="G22" s="14">
        <f>SUM(G23:G24)</f>
        <v>0</v>
      </c>
      <c r="H22" s="14">
        <f aca="true" t="shared" si="5" ref="H22:Q22">SUM(H23:H24)</f>
        <v>0</v>
      </c>
      <c r="I22" s="14">
        <f t="shared" si="5"/>
        <v>0</v>
      </c>
      <c r="J22" s="14">
        <f t="shared" si="5"/>
        <v>0</v>
      </c>
      <c r="K22" s="14">
        <f>SUM(K23:K24)</f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14">
        <f t="shared" si="5"/>
        <v>0</v>
      </c>
      <c r="P22" s="15">
        <f t="shared" si="5"/>
        <v>0</v>
      </c>
      <c r="Q22" s="4">
        <f t="shared" si="5"/>
        <v>0</v>
      </c>
      <c r="R22" s="60"/>
      <c r="S22" s="102"/>
    </row>
    <row r="23" spans="1:19" ht="12.75" customHeight="1" hidden="1">
      <c r="A23" s="101" t="s">
        <v>18</v>
      </c>
      <c r="B23" s="80"/>
      <c r="C23" s="10">
        <f t="shared" si="0"/>
        <v>0</v>
      </c>
      <c r="D23" s="14">
        <f>D28+D33</f>
        <v>0</v>
      </c>
      <c r="E23" s="11">
        <f t="shared" si="1"/>
        <v>0</v>
      </c>
      <c r="F23" s="14">
        <f aca="true" t="shared" si="6" ref="F23:Q23">F28+F33</f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5">
        <f t="shared" si="6"/>
        <v>0</v>
      </c>
      <c r="Q23" s="4">
        <f t="shared" si="6"/>
        <v>0</v>
      </c>
      <c r="R23" s="60"/>
      <c r="S23" s="102"/>
    </row>
    <row r="24" spans="1:19" ht="12.75" customHeight="1" hidden="1">
      <c r="A24" s="101" t="s">
        <v>19</v>
      </c>
      <c r="B24" s="80"/>
      <c r="C24" s="10">
        <f t="shared" si="0"/>
        <v>0</v>
      </c>
      <c r="D24" s="14">
        <f>SUM(D25:D26)</f>
        <v>0</v>
      </c>
      <c r="E24" s="11">
        <f t="shared" si="1"/>
        <v>0</v>
      </c>
      <c r="F24" s="14">
        <f>SUM(F25:F26)</f>
        <v>0</v>
      </c>
      <c r="G24" s="14">
        <f>SUM(G25:G26)</f>
        <v>0</v>
      </c>
      <c r="H24" s="14">
        <f aca="true" t="shared" si="7" ref="H24:Q24">SUM(H25:H26)</f>
        <v>0</v>
      </c>
      <c r="I24" s="14">
        <f t="shared" si="7"/>
        <v>0</v>
      </c>
      <c r="J24" s="14">
        <f t="shared" si="7"/>
        <v>0</v>
      </c>
      <c r="K24" s="14">
        <f>SUM(K25:K26)</f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7"/>
        <v>0</v>
      </c>
      <c r="P24" s="15">
        <f t="shared" si="7"/>
        <v>0</v>
      </c>
      <c r="Q24" s="4">
        <f t="shared" si="7"/>
        <v>0</v>
      </c>
      <c r="R24" s="60"/>
      <c r="S24" s="102"/>
    </row>
    <row r="25" spans="1:19" ht="12.75" customHeight="1" hidden="1">
      <c r="A25" s="101" t="s">
        <v>20</v>
      </c>
      <c r="B25" s="80"/>
      <c r="C25" s="10">
        <f t="shared" si="0"/>
        <v>0</v>
      </c>
      <c r="D25" s="14">
        <f>D30+D35</f>
        <v>0</v>
      </c>
      <c r="E25" s="11">
        <f t="shared" si="1"/>
        <v>0</v>
      </c>
      <c r="F25" s="14">
        <f aca="true" t="shared" si="8" ref="F25:Q26">F30+F35</f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5">
        <f t="shared" si="8"/>
        <v>0</v>
      </c>
      <c r="Q25" s="4">
        <f t="shared" si="8"/>
        <v>0</v>
      </c>
      <c r="R25" s="60"/>
      <c r="S25" s="102"/>
    </row>
    <row r="26" spans="1:19" ht="12.75" customHeight="1" hidden="1">
      <c r="A26" s="103" t="s">
        <v>21</v>
      </c>
      <c r="B26" s="80"/>
      <c r="C26" s="10">
        <f t="shared" si="0"/>
        <v>0</v>
      </c>
      <c r="D26" s="14">
        <f>D31+D36</f>
        <v>0</v>
      </c>
      <c r="E26" s="11">
        <f t="shared" si="1"/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8"/>
        <v>0</v>
      </c>
      <c r="P26" s="15">
        <f t="shared" si="8"/>
        <v>0</v>
      </c>
      <c r="Q26" s="4">
        <f t="shared" si="8"/>
        <v>0</v>
      </c>
      <c r="R26" s="60"/>
      <c r="S26" s="102"/>
    </row>
    <row r="27" spans="1:19" s="18" customFormat="1" ht="27" customHeight="1" hidden="1">
      <c r="A27" s="104" t="s">
        <v>26</v>
      </c>
      <c r="B27" s="81" t="s">
        <v>27</v>
      </c>
      <c r="C27" s="10">
        <f t="shared" si="0"/>
        <v>0</v>
      </c>
      <c r="D27" s="16">
        <f>SUM(D28:D29)</f>
        <v>0</v>
      </c>
      <c r="E27" s="11">
        <f t="shared" si="1"/>
        <v>0</v>
      </c>
      <c r="F27" s="16">
        <f>SUM(F28:F29)</f>
        <v>0</v>
      </c>
      <c r="G27" s="16">
        <f>SUM(G28:G29)</f>
        <v>0</v>
      </c>
      <c r="H27" s="16">
        <f aca="true" t="shared" si="9" ref="H27:Q27">SUM(H28:H29)</f>
        <v>0</v>
      </c>
      <c r="I27" s="16">
        <f t="shared" si="9"/>
        <v>0</v>
      </c>
      <c r="J27" s="16">
        <f t="shared" si="9"/>
        <v>0</v>
      </c>
      <c r="K27" s="16">
        <f>SUM(K28:K29)</f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7">
        <f t="shared" si="9"/>
        <v>0</v>
      </c>
      <c r="Q27" s="41">
        <f t="shared" si="9"/>
        <v>0</v>
      </c>
      <c r="R27" s="61"/>
      <c r="S27" s="107"/>
    </row>
    <row r="28" spans="1:19" ht="12.75" customHeight="1" hidden="1">
      <c r="A28" s="101" t="s">
        <v>18</v>
      </c>
      <c r="B28" s="81" t="s">
        <v>28</v>
      </c>
      <c r="C28" s="10">
        <f t="shared" si="0"/>
        <v>0</v>
      </c>
      <c r="D28" s="14"/>
      <c r="E28" s="11">
        <f t="shared" si="1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4"/>
      <c r="R28" s="60"/>
      <c r="S28" s="102"/>
    </row>
    <row r="29" spans="1:19" ht="12.75" customHeight="1" hidden="1">
      <c r="A29" s="101" t="s">
        <v>19</v>
      </c>
      <c r="B29" s="80"/>
      <c r="C29" s="10">
        <f t="shared" si="0"/>
        <v>0</v>
      </c>
      <c r="D29" s="14">
        <f>SUM(D30:D31)</f>
        <v>0</v>
      </c>
      <c r="E29" s="11">
        <f t="shared" si="1"/>
        <v>0</v>
      </c>
      <c r="F29" s="14">
        <f>SUM(F30:F31)</f>
        <v>0</v>
      </c>
      <c r="G29" s="14">
        <f>SUM(G30:G31)</f>
        <v>0</v>
      </c>
      <c r="H29" s="14">
        <f aca="true" t="shared" si="10" ref="H29:Q29">SUM(H30:H31)</f>
        <v>0</v>
      </c>
      <c r="I29" s="14">
        <f t="shared" si="10"/>
        <v>0</v>
      </c>
      <c r="J29" s="14">
        <f t="shared" si="10"/>
        <v>0</v>
      </c>
      <c r="K29" s="14">
        <f>SUM(K30:K31)</f>
        <v>0</v>
      </c>
      <c r="L29" s="14">
        <f t="shared" si="10"/>
        <v>0</v>
      </c>
      <c r="M29" s="14">
        <f t="shared" si="10"/>
        <v>0</v>
      </c>
      <c r="N29" s="14">
        <f t="shared" si="10"/>
        <v>0</v>
      </c>
      <c r="O29" s="14">
        <f t="shared" si="10"/>
        <v>0</v>
      </c>
      <c r="P29" s="15">
        <f t="shared" si="10"/>
        <v>0</v>
      </c>
      <c r="Q29" s="4">
        <f t="shared" si="10"/>
        <v>0</v>
      </c>
      <c r="R29" s="60"/>
      <c r="S29" s="102"/>
    </row>
    <row r="30" spans="1:19" ht="12.75" customHeight="1" hidden="1">
      <c r="A30" s="101" t="s">
        <v>20</v>
      </c>
      <c r="B30" s="81" t="s">
        <v>29</v>
      </c>
      <c r="C30" s="10">
        <f t="shared" si="0"/>
        <v>0</v>
      </c>
      <c r="D30" s="14"/>
      <c r="E30" s="11">
        <f t="shared" si="1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4"/>
      <c r="R30" s="60"/>
      <c r="S30" s="102"/>
    </row>
    <row r="31" spans="1:19" ht="12.75" customHeight="1" hidden="1">
      <c r="A31" s="103" t="s">
        <v>21</v>
      </c>
      <c r="B31" s="80"/>
      <c r="C31" s="10">
        <f t="shared" si="0"/>
        <v>0</v>
      </c>
      <c r="D31" s="14"/>
      <c r="E31" s="11">
        <f t="shared" si="1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  <c r="Q31" s="4"/>
      <c r="R31" s="60"/>
      <c r="S31" s="102"/>
    </row>
    <row r="32" spans="1:19" ht="25.5" customHeight="1" hidden="1">
      <c r="A32" s="106" t="s">
        <v>30</v>
      </c>
      <c r="B32" s="80"/>
      <c r="C32" s="10">
        <f t="shared" si="0"/>
        <v>0</v>
      </c>
      <c r="D32" s="14">
        <f>SUM(D33:D34)</f>
        <v>0</v>
      </c>
      <c r="E32" s="11">
        <f t="shared" si="1"/>
        <v>0</v>
      </c>
      <c r="F32" s="14">
        <f>SUM(F33:F34)</f>
        <v>0</v>
      </c>
      <c r="G32" s="14">
        <f>SUM(G33:G34)</f>
        <v>0</v>
      </c>
      <c r="H32" s="14">
        <f aca="true" t="shared" si="11" ref="H32:Q32">SUM(H33:H34)</f>
        <v>0</v>
      </c>
      <c r="I32" s="14">
        <f t="shared" si="11"/>
        <v>0</v>
      </c>
      <c r="J32" s="14">
        <f t="shared" si="11"/>
        <v>0</v>
      </c>
      <c r="K32" s="14">
        <f>SUM(K33:K34)</f>
        <v>0</v>
      </c>
      <c r="L32" s="14">
        <f t="shared" si="11"/>
        <v>0</v>
      </c>
      <c r="M32" s="14">
        <f t="shared" si="11"/>
        <v>0</v>
      </c>
      <c r="N32" s="14">
        <f t="shared" si="11"/>
        <v>0</v>
      </c>
      <c r="O32" s="14">
        <f t="shared" si="11"/>
        <v>0</v>
      </c>
      <c r="P32" s="15">
        <f t="shared" si="11"/>
        <v>0</v>
      </c>
      <c r="Q32" s="4">
        <f t="shared" si="11"/>
        <v>0</v>
      </c>
      <c r="R32" s="60"/>
      <c r="S32" s="102"/>
    </row>
    <row r="33" spans="1:19" ht="12.75" customHeight="1" hidden="1">
      <c r="A33" s="101" t="s">
        <v>18</v>
      </c>
      <c r="B33" s="80"/>
      <c r="C33" s="10">
        <f t="shared" si="0"/>
        <v>0</v>
      </c>
      <c r="D33" s="14"/>
      <c r="E33" s="11">
        <f t="shared" si="1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4"/>
      <c r="R33" s="60"/>
      <c r="S33" s="102"/>
    </row>
    <row r="34" spans="1:19" ht="12.75" customHeight="1" hidden="1">
      <c r="A34" s="101" t="s">
        <v>19</v>
      </c>
      <c r="B34" s="80"/>
      <c r="C34" s="10">
        <f t="shared" si="0"/>
        <v>0</v>
      </c>
      <c r="D34" s="14">
        <f>SUM(D35:D36)</f>
        <v>0</v>
      </c>
      <c r="E34" s="11">
        <f t="shared" si="1"/>
        <v>0</v>
      </c>
      <c r="F34" s="14">
        <f>SUM(F35:F36)</f>
        <v>0</v>
      </c>
      <c r="G34" s="14">
        <f>SUM(G35:G36)</f>
        <v>0</v>
      </c>
      <c r="H34" s="14">
        <f aca="true" t="shared" si="12" ref="H34:Q34">SUM(H35:H36)</f>
        <v>0</v>
      </c>
      <c r="I34" s="14">
        <f t="shared" si="12"/>
        <v>0</v>
      </c>
      <c r="J34" s="14">
        <f t="shared" si="12"/>
        <v>0</v>
      </c>
      <c r="K34" s="14">
        <f>SUM(K35:K36)</f>
        <v>0</v>
      </c>
      <c r="L34" s="14">
        <f t="shared" si="12"/>
        <v>0</v>
      </c>
      <c r="M34" s="14">
        <f t="shared" si="12"/>
        <v>0</v>
      </c>
      <c r="N34" s="14">
        <f t="shared" si="12"/>
        <v>0</v>
      </c>
      <c r="O34" s="14">
        <f t="shared" si="12"/>
        <v>0</v>
      </c>
      <c r="P34" s="15">
        <f t="shared" si="12"/>
        <v>0</v>
      </c>
      <c r="Q34" s="4">
        <f t="shared" si="12"/>
        <v>0</v>
      </c>
      <c r="R34" s="60"/>
      <c r="S34" s="102"/>
    </row>
    <row r="35" spans="1:19" ht="12.75" customHeight="1" hidden="1">
      <c r="A35" s="101" t="s">
        <v>20</v>
      </c>
      <c r="B35" s="80"/>
      <c r="C35" s="10">
        <f t="shared" si="0"/>
        <v>0</v>
      </c>
      <c r="D35" s="14"/>
      <c r="E35" s="11">
        <f t="shared" si="1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4"/>
      <c r="R35" s="60"/>
      <c r="S35" s="102"/>
    </row>
    <row r="36" spans="1:19" ht="12.75" customHeight="1" hidden="1">
      <c r="A36" s="103" t="s">
        <v>21</v>
      </c>
      <c r="B36" s="80"/>
      <c r="C36" s="10">
        <f t="shared" si="0"/>
        <v>0</v>
      </c>
      <c r="D36" s="14"/>
      <c r="E36" s="11">
        <f t="shared" si="1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4"/>
      <c r="R36" s="60"/>
      <c r="S36" s="102"/>
    </row>
    <row r="37" spans="1:19" ht="12.75">
      <c r="A37" s="106" t="s">
        <v>31</v>
      </c>
      <c r="B37" s="81" t="s">
        <v>32</v>
      </c>
      <c r="C37" s="10" t="e">
        <f t="shared" si="0"/>
        <v>#REF!</v>
      </c>
      <c r="D37" s="14" t="e">
        <f>D38+D39+#REF!+#REF!+#REF!</f>
        <v>#REF!</v>
      </c>
      <c r="E37" s="11" t="e">
        <f t="shared" si="1"/>
        <v>#REF!</v>
      </c>
      <c r="F37" s="14" t="e">
        <f>F38+F39+#REF!+#REF!+#REF!</f>
        <v>#REF!</v>
      </c>
      <c r="G37" s="14" t="e">
        <f>G38+G39+#REF!+#REF!+#REF!</f>
        <v>#REF!</v>
      </c>
      <c r="H37" s="14" t="e">
        <f>H38+H39+#REF!+#REF!+#REF!</f>
        <v>#REF!</v>
      </c>
      <c r="I37" s="14" t="e">
        <f>I38+I39+#REF!+#REF!+#REF!</f>
        <v>#REF!</v>
      </c>
      <c r="J37" s="14" t="e">
        <f>J38+J39+#REF!+#REF!+#REF!</f>
        <v>#REF!</v>
      </c>
      <c r="K37" s="14" t="e">
        <f>K38+K39+#REF!+#REF!+#REF!</f>
        <v>#REF!</v>
      </c>
      <c r="L37" s="14" t="e">
        <f>L38+L39+#REF!+#REF!+#REF!</f>
        <v>#REF!</v>
      </c>
      <c r="M37" s="14" t="e">
        <f>M38+M39+#REF!+#REF!+#REF!</f>
        <v>#REF!</v>
      </c>
      <c r="N37" s="14" t="e">
        <f>N38+N39+#REF!+#REF!+#REF!</f>
        <v>#REF!</v>
      </c>
      <c r="O37" s="14" t="e">
        <f>O38+O39+#REF!+#REF!+#REF!</f>
        <v>#REF!</v>
      </c>
      <c r="P37" s="15">
        <f>P38+P39</f>
        <v>315</v>
      </c>
      <c r="Q37" s="15">
        <f>Q38+Q39</f>
        <v>606</v>
      </c>
      <c r="R37" s="15">
        <f>R38+R39</f>
        <v>330</v>
      </c>
      <c r="S37" s="108">
        <f>S38+S39</f>
        <v>350</v>
      </c>
    </row>
    <row r="38" spans="1:19" ht="38.25" customHeight="1">
      <c r="A38" s="106" t="s">
        <v>33</v>
      </c>
      <c r="B38" s="81" t="s">
        <v>34</v>
      </c>
      <c r="C38" s="10">
        <f t="shared" si="0"/>
        <v>0</v>
      </c>
      <c r="D38" s="19"/>
      <c r="E38" s="11">
        <f t="shared" si="1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55"/>
      <c r="R38" s="60"/>
      <c r="S38" s="102"/>
    </row>
    <row r="39" spans="1:19" ht="38.25" customHeight="1">
      <c r="A39" s="106" t="s">
        <v>35</v>
      </c>
      <c r="B39" s="81" t="s">
        <v>36</v>
      </c>
      <c r="C39" s="10">
        <f t="shared" si="0"/>
        <v>40456</v>
      </c>
      <c r="D39" s="14">
        <f>D40+D41</f>
        <v>32555</v>
      </c>
      <c r="E39" s="11">
        <f t="shared" si="1"/>
        <v>7901</v>
      </c>
      <c r="F39" s="14">
        <f>F40+F41</f>
        <v>192</v>
      </c>
      <c r="G39" s="14">
        <f>G40+G41</f>
        <v>395</v>
      </c>
      <c r="H39" s="14">
        <f aca="true" t="shared" si="13" ref="H39:O39">H40+H41</f>
        <v>427</v>
      </c>
      <c r="I39" s="14">
        <f t="shared" si="13"/>
        <v>212</v>
      </c>
      <c r="J39" s="14">
        <f t="shared" si="13"/>
        <v>2494</v>
      </c>
      <c r="K39" s="14">
        <f>K40+K41</f>
        <v>121</v>
      </c>
      <c r="L39" s="14">
        <f t="shared" si="13"/>
        <v>403</v>
      </c>
      <c r="M39" s="14">
        <f t="shared" si="13"/>
        <v>134</v>
      </c>
      <c r="N39" s="14">
        <f t="shared" si="13"/>
        <v>475</v>
      </c>
      <c r="O39" s="14">
        <f t="shared" si="13"/>
        <v>2127</v>
      </c>
      <c r="P39" s="15">
        <f>SUM(P40)</f>
        <v>315</v>
      </c>
      <c r="Q39" s="15">
        <f>SUM(Q40)</f>
        <v>606</v>
      </c>
      <c r="R39" s="15">
        <f>SUM(R40)</f>
        <v>330</v>
      </c>
      <c r="S39" s="108">
        <f>SUM(S40)</f>
        <v>350</v>
      </c>
    </row>
    <row r="40" spans="1:19" s="23" customFormat="1" ht="63.75" customHeight="1">
      <c r="A40" s="106" t="s">
        <v>37</v>
      </c>
      <c r="B40" s="81" t="s">
        <v>38</v>
      </c>
      <c r="C40" s="10">
        <f t="shared" si="0"/>
        <v>39970</v>
      </c>
      <c r="D40" s="21">
        <f>16949+15639-189-15-1-204-16-1</f>
        <v>32162</v>
      </c>
      <c r="E40" s="11">
        <f t="shared" si="1"/>
        <v>7808</v>
      </c>
      <c r="F40" s="21">
        <v>192</v>
      </c>
      <c r="G40" s="21">
        <v>395</v>
      </c>
      <c r="H40" s="21">
        <v>427</v>
      </c>
      <c r="I40" s="21">
        <v>212</v>
      </c>
      <c r="J40" s="21">
        <f>2512-111</f>
        <v>2401</v>
      </c>
      <c r="K40" s="21">
        <v>121</v>
      </c>
      <c r="L40" s="21">
        <v>403</v>
      </c>
      <c r="M40" s="21">
        <v>134</v>
      </c>
      <c r="N40" s="21">
        <v>475</v>
      </c>
      <c r="O40" s="21">
        <v>2127</v>
      </c>
      <c r="P40" s="22">
        <v>315</v>
      </c>
      <c r="Q40" s="56">
        <v>606</v>
      </c>
      <c r="R40" s="76">
        <v>330</v>
      </c>
      <c r="S40" s="109">
        <v>350</v>
      </c>
    </row>
    <row r="41" spans="1:19" s="23" customFormat="1" ht="78.75" customHeight="1">
      <c r="A41" s="106" t="s">
        <v>39</v>
      </c>
      <c r="B41" s="81" t="s">
        <v>40</v>
      </c>
      <c r="C41" s="10">
        <f t="shared" si="0"/>
        <v>486</v>
      </c>
      <c r="D41" s="21">
        <f>189+204</f>
        <v>393</v>
      </c>
      <c r="E41" s="11">
        <f t="shared" si="1"/>
        <v>93</v>
      </c>
      <c r="F41" s="21"/>
      <c r="G41" s="21"/>
      <c r="H41" s="21"/>
      <c r="I41" s="21"/>
      <c r="J41" s="21">
        <v>93</v>
      </c>
      <c r="K41" s="21"/>
      <c r="L41" s="21"/>
      <c r="M41" s="21"/>
      <c r="N41" s="21"/>
      <c r="O41" s="21"/>
      <c r="P41" s="22"/>
      <c r="Q41" s="56"/>
      <c r="R41" s="62"/>
      <c r="S41" s="110"/>
    </row>
    <row r="42" spans="1:19" ht="35.25" customHeight="1" hidden="1">
      <c r="A42" s="106" t="s">
        <v>41</v>
      </c>
      <c r="B42" s="81" t="s">
        <v>42</v>
      </c>
      <c r="C42" s="10">
        <f t="shared" si="0"/>
        <v>0</v>
      </c>
      <c r="D42" s="11">
        <f>D52</f>
        <v>0</v>
      </c>
      <c r="E42" s="11">
        <f t="shared" si="1"/>
        <v>0</v>
      </c>
      <c r="F42" s="11">
        <f>F52</f>
        <v>0</v>
      </c>
      <c r="G42" s="11">
        <f>G52</f>
        <v>0</v>
      </c>
      <c r="H42" s="11">
        <f aca="true" t="shared" si="14" ref="H42:Q42">H52</f>
        <v>0</v>
      </c>
      <c r="I42" s="11">
        <f t="shared" si="14"/>
        <v>0</v>
      </c>
      <c r="J42" s="11">
        <f t="shared" si="14"/>
        <v>0</v>
      </c>
      <c r="K42" s="11">
        <f>K52</f>
        <v>0</v>
      </c>
      <c r="L42" s="11">
        <f t="shared" si="14"/>
        <v>0</v>
      </c>
      <c r="M42" s="11">
        <f t="shared" si="14"/>
        <v>0</v>
      </c>
      <c r="N42" s="11">
        <f t="shared" si="14"/>
        <v>0</v>
      </c>
      <c r="O42" s="11">
        <f t="shared" si="14"/>
        <v>0</v>
      </c>
      <c r="P42" s="12">
        <f t="shared" si="14"/>
        <v>0</v>
      </c>
      <c r="Q42" s="54">
        <f t="shared" si="14"/>
        <v>0</v>
      </c>
      <c r="R42" s="60"/>
      <c r="S42" s="102"/>
    </row>
    <row r="43" spans="1:19" ht="12.75" customHeight="1" hidden="1">
      <c r="A43" s="101" t="s">
        <v>18</v>
      </c>
      <c r="B43" s="80"/>
      <c r="C43" s="10">
        <f t="shared" si="0"/>
        <v>0</v>
      </c>
      <c r="D43" s="14">
        <f>D48+D53</f>
        <v>0</v>
      </c>
      <c r="E43" s="11">
        <f t="shared" si="1"/>
        <v>0</v>
      </c>
      <c r="F43" s="14">
        <f aca="true" t="shared" si="15" ref="F43:Q43">F48+F53</f>
        <v>0</v>
      </c>
      <c r="G43" s="14">
        <f t="shared" si="15"/>
        <v>0</v>
      </c>
      <c r="H43" s="14">
        <f t="shared" si="15"/>
        <v>0</v>
      </c>
      <c r="I43" s="14">
        <f t="shared" si="15"/>
        <v>0</v>
      </c>
      <c r="J43" s="14">
        <f t="shared" si="15"/>
        <v>0</v>
      </c>
      <c r="K43" s="14">
        <f t="shared" si="15"/>
        <v>0</v>
      </c>
      <c r="L43" s="14">
        <f t="shared" si="15"/>
        <v>0</v>
      </c>
      <c r="M43" s="14">
        <f t="shared" si="15"/>
        <v>0</v>
      </c>
      <c r="N43" s="14">
        <f t="shared" si="15"/>
        <v>0</v>
      </c>
      <c r="O43" s="14">
        <f t="shared" si="15"/>
        <v>0</v>
      </c>
      <c r="P43" s="15">
        <f t="shared" si="15"/>
        <v>0</v>
      </c>
      <c r="Q43" s="4">
        <f t="shared" si="15"/>
        <v>0</v>
      </c>
      <c r="R43" s="60"/>
      <c r="S43" s="102"/>
    </row>
    <row r="44" spans="1:19" ht="12.75" customHeight="1" hidden="1">
      <c r="A44" s="101" t="s">
        <v>19</v>
      </c>
      <c r="B44" s="80"/>
      <c r="C44" s="10">
        <f t="shared" si="0"/>
        <v>24505</v>
      </c>
      <c r="D44" s="14">
        <f>SUM(D45:D46)</f>
        <v>1885</v>
      </c>
      <c r="E44" s="11">
        <f t="shared" si="1"/>
        <v>22620</v>
      </c>
      <c r="F44" s="14">
        <f>SUM(F45:F46)</f>
        <v>1885</v>
      </c>
      <c r="G44" s="14">
        <f>SUM(G45:G46)</f>
        <v>1885</v>
      </c>
      <c r="H44" s="14">
        <f aca="true" t="shared" si="16" ref="H44:Q44">SUM(H45:H46)</f>
        <v>1885</v>
      </c>
      <c r="I44" s="14">
        <f t="shared" si="16"/>
        <v>1885</v>
      </c>
      <c r="J44" s="14">
        <f t="shared" si="16"/>
        <v>1885</v>
      </c>
      <c r="K44" s="14">
        <f>SUM(K45:K46)</f>
        <v>1885</v>
      </c>
      <c r="L44" s="14">
        <f t="shared" si="16"/>
        <v>1885</v>
      </c>
      <c r="M44" s="14">
        <f t="shared" si="16"/>
        <v>1885</v>
      </c>
      <c r="N44" s="14">
        <f t="shared" si="16"/>
        <v>1885</v>
      </c>
      <c r="O44" s="14">
        <f t="shared" si="16"/>
        <v>1885</v>
      </c>
      <c r="P44" s="15">
        <f t="shared" si="16"/>
        <v>1885</v>
      </c>
      <c r="Q44" s="4">
        <f t="shared" si="16"/>
        <v>1885</v>
      </c>
      <c r="R44" s="60"/>
      <c r="S44" s="102"/>
    </row>
    <row r="45" spans="1:19" ht="12.75" customHeight="1" hidden="1">
      <c r="A45" s="101" t="s">
        <v>20</v>
      </c>
      <c r="B45" s="80"/>
      <c r="C45" s="10">
        <f t="shared" si="0"/>
        <v>0</v>
      </c>
      <c r="D45" s="14">
        <f>D50+D55</f>
        <v>0</v>
      </c>
      <c r="E45" s="11">
        <f t="shared" si="1"/>
        <v>0</v>
      </c>
      <c r="F45" s="14">
        <f aca="true" t="shared" si="17" ref="F45:Q46">F50+F55</f>
        <v>0</v>
      </c>
      <c r="G45" s="14">
        <f t="shared" si="17"/>
        <v>0</v>
      </c>
      <c r="H45" s="14">
        <f t="shared" si="17"/>
        <v>0</v>
      </c>
      <c r="I45" s="14">
        <f t="shared" si="17"/>
        <v>0</v>
      </c>
      <c r="J45" s="14">
        <f t="shared" si="17"/>
        <v>0</v>
      </c>
      <c r="K45" s="14">
        <f t="shared" si="17"/>
        <v>0</v>
      </c>
      <c r="L45" s="14">
        <f t="shared" si="17"/>
        <v>0</v>
      </c>
      <c r="M45" s="14">
        <f t="shared" si="17"/>
        <v>0</v>
      </c>
      <c r="N45" s="14">
        <f t="shared" si="17"/>
        <v>0</v>
      </c>
      <c r="O45" s="14">
        <f t="shared" si="17"/>
        <v>0</v>
      </c>
      <c r="P45" s="15">
        <f t="shared" si="17"/>
        <v>0</v>
      </c>
      <c r="Q45" s="4">
        <f t="shared" si="17"/>
        <v>0</v>
      </c>
      <c r="R45" s="60"/>
      <c r="S45" s="102"/>
    </row>
    <row r="46" spans="1:19" ht="12.75" customHeight="1" hidden="1">
      <c r="A46" s="103" t="s">
        <v>21</v>
      </c>
      <c r="B46" s="80"/>
      <c r="C46" s="10">
        <f t="shared" si="0"/>
        <v>24505</v>
      </c>
      <c r="D46" s="14">
        <f>D51+D56</f>
        <v>1885</v>
      </c>
      <c r="E46" s="11">
        <f t="shared" si="1"/>
        <v>22620</v>
      </c>
      <c r="F46" s="14">
        <f t="shared" si="17"/>
        <v>1885</v>
      </c>
      <c r="G46" s="14">
        <f t="shared" si="17"/>
        <v>1885</v>
      </c>
      <c r="H46" s="14">
        <f t="shared" si="17"/>
        <v>1885</v>
      </c>
      <c r="I46" s="14">
        <f t="shared" si="17"/>
        <v>1885</v>
      </c>
      <c r="J46" s="14">
        <f t="shared" si="17"/>
        <v>1885</v>
      </c>
      <c r="K46" s="14">
        <f t="shared" si="17"/>
        <v>1885</v>
      </c>
      <c r="L46" s="14">
        <f t="shared" si="17"/>
        <v>1885</v>
      </c>
      <c r="M46" s="14">
        <f t="shared" si="17"/>
        <v>1885</v>
      </c>
      <c r="N46" s="14">
        <f t="shared" si="17"/>
        <v>1885</v>
      </c>
      <c r="O46" s="14">
        <f t="shared" si="17"/>
        <v>1885</v>
      </c>
      <c r="P46" s="15">
        <f t="shared" si="17"/>
        <v>1885</v>
      </c>
      <c r="Q46" s="4">
        <f t="shared" si="17"/>
        <v>1885</v>
      </c>
      <c r="R46" s="60"/>
      <c r="S46" s="102"/>
    </row>
    <row r="47" spans="1:19" ht="28.5" customHeight="1" hidden="1">
      <c r="A47" s="106" t="s">
        <v>43</v>
      </c>
      <c r="B47" s="81" t="s">
        <v>44</v>
      </c>
      <c r="C47" s="10">
        <f t="shared" si="0"/>
        <v>0</v>
      </c>
      <c r="D47" s="14">
        <f>SUM(D48:D49)</f>
        <v>0</v>
      </c>
      <c r="E47" s="11">
        <f t="shared" si="1"/>
        <v>0</v>
      </c>
      <c r="F47" s="14">
        <f>SUM(F48:F49)</f>
        <v>0</v>
      </c>
      <c r="G47" s="14">
        <f>SUM(G48:G49)</f>
        <v>0</v>
      </c>
      <c r="H47" s="14">
        <f aca="true" t="shared" si="18" ref="H47:Q47">SUM(H48:H49)</f>
        <v>0</v>
      </c>
      <c r="I47" s="14">
        <f t="shared" si="18"/>
        <v>0</v>
      </c>
      <c r="J47" s="14">
        <f t="shared" si="18"/>
        <v>0</v>
      </c>
      <c r="K47" s="14">
        <f>SUM(K48:K49)</f>
        <v>0</v>
      </c>
      <c r="L47" s="14">
        <f t="shared" si="18"/>
        <v>0</v>
      </c>
      <c r="M47" s="14">
        <f t="shared" si="18"/>
        <v>0</v>
      </c>
      <c r="N47" s="14">
        <f t="shared" si="18"/>
        <v>0</v>
      </c>
      <c r="O47" s="14">
        <f t="shared" si="18"/>
        <v>0</v>
      </c>
      <c r="P47" s="15">
        <f t="shared" si="18"/>
        <v>0</v>
      </c>
      <c r="Q47" s="4">
        <f t="shared" si="18"/>
        <v>0</v>
      </c>
      <c r="R47" s="60"/>
      <c r="S47" s="102"/>
    </row>
    <row r="48" spans="1:19" ht="12.75" customHeight="1" hidden="1">
      <c r="A48" s="101" t="s">
        <v>18</v>
      </c>
      <c r="B48" s="80"/>
      <c r="C48" s="10">
        <f t="shared" si="0"/>
        <v>0</v>
      </c>
      <c r="D48" s="14"/>
      <c r="E48" s="11">
        <f t="shared" si="1"/>
        <v>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5"/>
      <c r="Q48" s="4"/>
      <c r="R48" s="60"/>
      <c r="S48" s="102"/>
    </row>
    <row r="49" spans="1:19" ht="12.75" customHeight="1" hidden="1">
      <c r="A49" s="101" t="s">
        <v>19</v>
      </c>
      <c r="B49" s="80"/>
      <c r="C49" s="10">
        <f t="shared" si="0"/>
        <v>0</v>
      </c>
      <c r="D49" s="14">
        <f>SUM(D50:D51)</f>
        <v>0</v>
      </c>
      <c r="E49" s="11">
        <f t="shared" si="1"/>
        <v>0</v>
      </c>
      <c r="F49" s="14">
        <f>SUM(F50:F51)</f>
        <v>0</v>
      </c>
      <c r="G49" s="14">
        <f>SUM(G50:G51)</f>
        <v>0</v>
      </c>
      <c r="H49" s="14">
        <f aca="true" t="shared" si="19" ref="H49:Q49">SUM(H50:H51)</f>
        <v>0</v>
      </c>
      <c r="I49" s="14">
        <f t="shared" si="19"/>
        <v>0</v>
      </c>
      <c r="J49" s="14">
        <f t="shared" si="19"/>
        <v>0</v>
      </c>
      <c r="K49" s="14">
        <f>SUM(K50:K51)</f>
        <v>0</v>
      </c>
      <c r="L49" s="14">
        <f t="shared" si="19"/>
        <v>0</v>
      </c>
      <c r="M49" s="14">
        <f t="shared" si="19"/>
        <v>0</v>
      </c>
      <c r="N49" s="14">
        <f t="shared" si="19"/>
        <v>0</v>
      </c>
      <c r="O49" s="14">
        <f t="shared" si="19"/>
        <v>0</v>
      </c>
      <c r="P49" s="15">
        <f t="shared" si="19"/>
        <v>0</v>
      </c>
      <c r="Q49" s="4">
        <f t="shared" si="19"/>
        <v>0</v>
      </c>
      <c r="R49" s="60"/>
      <c r="S49" s="102"/>
    </row>
    <row r="50" spans="1:19" ht="12.75" customHeight="1" hidden="1">
      <c r="A50" s="101" t="s">
        <v>20</v>
      </c>
      <c r="B50" s="80"/>
      <c r="C50" s="10">
        <f t="shared" si="0"/>
        <v>0</v>
      </c>
      <c r="D50" s="14"/>
      <c r="E50" s="11">
        <f t="shared" si="1"/>
        <v>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  <c r="Q50" s="4"/>
      <c r="R50" s="60"/>
      <c r="S50" s="102"/>
    </row>
    <row r="51" spans="1:19" ht="12.75" customHeight="1" hidden="1">
      <c r="A51" s="103" t="s">
        <v>21</v>
      </c>
      <c r="B51" s="80"/>
      <c r="C51" s="10">
        <f t="shared" si="0"/>
        <v>0</v>
      </c>
      <c r="D51" s="14"/>
      <c r="E51" s="11">
        <f t="shared" si="1"/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4"/>
      <c r="R51" s="60"/>
      <c r="S51" s="102"/>
    </row>
    <row r="52" spans="1:19" ht="27.75" customHeight="1" hidden="1">
      <c r="A52" s="104" t="s">
        <v>45</v>
      </c>
      <c r="B52" s="81" t="s">
        <v>46</v>
      </c>
      <c r="C52" s="10">
        <f t="shared" si="0"/>
        <v>0</v>
      </c>
      <c r="D52" s="14">
        <f>D57+D70</f>
        <v>0</v>
      </c>
      <c r="E52" s="11">
        <f t="shared" si="1"/>
        <v>0</v>
      </c>
      <c r="F52" s="14">
        <f>F57+F70</f>
        <v>0</v>
      </c>
      <c r="G52" s="14">
        <f>G57+G70</f>
        <v>0</v>
      </c>
      <c r="H52" s="14">
        <f aca="true" t="shared" si="20" ref="H52:Q52">H57+H70</f>
        <v>0</v>
      </c>
      <c r="I52" s="14">
        <f t="shared" si="20"/>
        <v>0</v>
      </c>
      <c r="J52" s="14">
        <f t="shared" si="20"/>
        <v>0</v>
      </c>
      <c r="K52" s="14">
        <f>K57+K70</f>
        <v>0</v>
      </c>
      <c r="L52" s="14">
        <f t="shared" si="20"/>
        <v>0</v>
      </c>
      <c r="M52" s="14">
        <f t="shared" si="20"/>
        <v>0</v>
      </c>
      <c r="N52" s="14">
        <f t="shared" si="20"/>
        <v>0</v>
      </c>
      <c r="O52" s="14">
        <f t="shared" si="20"/>
        <v>0</v>
      </c>
      <c r="P52" s="15">
        <f t="shared" si="20"/>
        <v>0</v>
      </c>
      <c r="Q52" s="4">
        <f t="shared" si="20"/>
        <v>0</v>
      </c>
      <c r="R52" s="60"/>
      <c r="S52" s="102"/>
    </row>
    <row r="53" spans="1:19" ht="12.75" customHeight="1" hidden="1">
      <c r="A53" s="101" t="s">
        <v>18</v>
      </c>
      <c r="B53" s="80"/>
      <c r="C53" s="10">
        <f t="shared" si="0"/>
        <v>0</v>
      </c>
      <c r="D53" s="14">
        <f>D66+D71</f>
        <v>0</v>
      </c>
      <c r="E53" s="11">
        <f t="shared" si="1"/>
        <v>0</v>
      </c>
      <c r="F53" s="14">
        <f aca="true" t="shared" si="21" ref="F53:Q53">F66+F71</f>
        <v>0</v>
      </c>
      <c r="G53" s="14">
        <f t="shared" si="21"/>
        <v>0</v>
      </c>
      <c r="H53" s="14">
        <f t="shared" si="21"/>
        <v>0</v>
      </c>
      <c r="I53" s="14">
        <f t="shared" si="21"/>
        <v>0</v>
      </c>
      <c r="J53" s="14">
        <f t="shared" si="21"/>
        <v>0</v>
      </c>
      <c r="K53" s="14">
        <f t="shared" si="21"/>
        <v>0</v>
      </c>
      <c r="L53" s="14">
        <f t="shared" si="21"/>
        <v>0</v>
      </c>
      <c r="M53" s="14">
        <f t="shared" si="21"/>
        <v>0</v>
      </c>
      <c r="N53" s="14">
        <f t="shared" si="21"/>
        <v>0</v>
      </c>
      <c r="O53" s="14">
        <f t="shared" si="21"/>
        <v>0</v>
      </c>
      <c r="P53" s="15">
        <f t="shared" si="21"/>
        <v>0</v>
      </c>
      <c r="Q53" s="4">
        <f t="shared" si="21"/>
        <v>0</v>
      </c>
      <c r="R53" s="60"/>
      <c r="S53" s="102"/>
    </row>
    <row r="54" spans="1:19" ht="12.75" customHeight="1" hidden="1">
      <c r="A54" s="101" t="s">
        <v>19</v>
      </c>
      <c r="B54" s="80"/>
      <c r="C54" s="10">
        <f t="shared" si="0"/>
        <v>24505</v>
      </c>
      <c r="D54" s="14">
        <f>SUM(D55:D56)</f>
        <v>1885</v>
      </c>
      <c r="E54" s="11">
        <f t="shared" si="1"/>
        <v>22620</v>
      </c>
      <c r="F54" s="14">
        <f>SUM(F55:F56)</f>
        <v>1885</v>
      </c>
      <c r="G54" s="14">
        <f>SUM(G55:G56)</f>
        <v>1885</v>
      </c>
      <c r="H54" s="14">
        <f aca="true" t="shared" si="22" ref="H54:Q54">SUM(H55:H56)</f>
        <v>1885</v>
      </c>
      <c r="I54" s="14">
        <f t="shared" si="22"/>
        <v>1885</v>
      </c>
      <c r="J54" s="14">
        <f t="shared" si="22"/>
        <v>1885</v>
      </c>
      <c r="K54" s="14">
        <f>SUM(K55:K56)</f>
        <v>1885</v>
      </c>
      <c r="L54" s="14">
        <f t="shared" si="22"/>
        <v>1885</v>
      </c>
      <c r="M54" s="14">
        <f t="shared" si="22"/>
        <v>1885</v>
      </c>
      <c r="N54" s="14">
        <f t="shared" si="22"/>
        <v>1885</v>
      </c>
      <c r="O54" s="14">
        <f t="shared" si="22"/>
        <v>1885</v>
      </c>
      <c r="P54" s="15">
        <f t="shared" si="22"/>
        <v>1885</v>
      </c>
      <c r="Q54" s="4">
        <f t="shared" si="22"/>
        <v>1885</v>
      </c>
      <c r="R54" s="60"/>
      <c r="S54" s="102"/>
    </row>
    <row r="55" spans="1:19" ht="12.75" customHeight="1" hidden="1">
      <c r="A55" s="101" t="s">
        <v>20</v>
      </c>
      <c r="B55" s="80"/>
      <c r="C55" s="10">
        <f t="shared" si="0"/>
        <v>0</v>
      </c>
      <c r="D55" s="14">
        <f>D68+D73</f>
        <v>0</v>
      </c>
      <c r="E55" s="11">
        <f t="shared" si="1"/>
        <v>0</v>
      </c>
      <c r="F55" s="14">
        <f aca="true" t="shared" si="23" ref="F55:Q56">F68+F73</f>
        <v>0</v>
      </c>
      <c r="G55" s="14">
        <f t="shared" si="23"/>
        <v>0</v>
      </c>
      <c r="H55" s="14">
        <f t="shared" si="23"/>
        <v>0</v>
      </c>
      <c r="I55" s="14">
        <f t="shared" si="23"/>
        <v>0</v>
      </c>
      <c r="J55" s="14">
        <f t="shared" si="23"/>
        <v>0</v>
      </c>
      <c r="K55" s="14">
        <f t="shared" si="23"/>
        <v>0</v>
      </c>
      <c r="L55" s="14">
        <f t="shared" si="23"/>
        <v>0</v>
      </c>
      <c r="M55" s="14">
        <f t="shared" si="23"/>
        <v>0</v>
      </c>
      <c r="N55" s="14">
        <f t="shared" si="23"/>
        <v>0</v>
      </c>
      <c r="O55" s="14">
        <f t="shared" si="23"/>
        <v>0</v>
      </c>
      <c r="P55" s="15">
        <f t="shared" si="23"/>
        <v>0</v>
      </c>
      <c r="Q55" s="4">
        <f t="shared" si="23"/>
        <v>0</v>
      </c>
      <c r="R55" s="60"/>
      <c r="S55" s="102"/>
    </row>
    <row r="56" spans="1:19" ht="12.75" customHeight="1" hidden="1">
      <c r="A56" s="103" t="s">
        <v>21</v>
      </c>
      <c r="B56" s="80"/>
      <c r="C56" s="10">
        <f t="shared" si="0"/>
        <v>24505</v>
      </c>
      <c r="D56" s="14">
        <f>D69+D74</f>
        <v>1885</v>
      </c>
      <c r="E56" s="11">
        <f t="shared" si="1"/>
        <v>22620</v>
      </c>
      <c r="F56" s="14">
        <f t="shared" si="23"/>
        <v>1885</v>
      </c>
      <c r="G56" s="14">
        <f t="shared" si="23"/>
        <v>1885</v>
      </c>
      <c r="H56" s="14">
        <f t="shared" si="23"/>
        <v>1885</v>
      </c>
      <c r="I56" s="14">
        <f t="shared" si="23"/>
        <v>1885</v>
      </c>
      <c r="J56" s="14">
        <f t="shared" si="23"/>
        <v>1885</v>
      </c>
      <c r="K56" s="14">
        <f t="shared" si="23"/>
        <v>1885</v>
      </c>
      <c r="L56" s="14">
        <f t="shared" si="23"/>
        <v>1885</v>
      </c>
      <c r="M56" s="14">
        <f t="shared" si="23"/>
        <v>1885</v>
      </c>
      <c r="N56" s="14">
        <f t="shared" si="23"/>
        <v>1885</v>
      </c>
      <c r="O56" s="14">
        <f t="shared" si="23"/>
        <v>1885</v>
      </c>
      <c r="P56" s="15">
        <f t="shared" si="23"/>
        <v>1885</v>
      </c>
      <c r="Q56" s="4">
        <f t="shared" si="23"/>
        <v>1885</v>
      </c>
      <c r="R56" s="60"/>
      <c r="S56" s="102"/>
    </row>
    <row r="57" spans="1:19" ht="19.5" customHeight="1" hidden="1">
      <c r="A57" s="106" t="s">
        <v>47</v>
      </c>
      <c r="B57" s="81" t="s">
        <v>48</v>
      </c>
      <c r="C57" s="10">
        <f t="shared" si="0"/>
        <v>0</v>
      </c>
      <c r="D57" s="14"/>
      <c r="E57" s="11">
        <f t="shared" si="1"/>
        <v>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5"/>
      <c r="Q57" s="4"/>
      <c r="R57" s="60"/>
      <c r="S57" s="102"/>
    </row>
    <row r="58" spans="1:19" ht="12.75" customHeight="1" hidden="1">
      <c r="A58" s="101"/>
      <c r="B58" s="80"/>
      <c r="C58" s="10">
        <f t="shared" si="0"/>
        <v>0</v>
      </c>
      <c r="D58" s="14"/>
      <c r="E58" s="11">
        <f t="shared" si="1"/>
        <v>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/>
      <c r="Q58" s="4"/>
      <c r="R58" s="60"/>
      <c r="S58" s="102"/>
    </row>
    <row r="59" spans="1:19" ht="12.75" customHeight="1" hidden="1">
      <c r="A59" s="101"/>
      <c r="B59" s="80"/>
      <c r="C59" s="10">
        <f t="shared" si="0"/>
        <v>0</v>
      </c>
      <c r="D59" s="14"/>
      <c r="E59" s="11">
        <f t="shared" si="1"/>
        <v>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5"/>
      <c r="Q59" s="4"/>
      <c r="R59" s="60"/>
      <c r="S59" s="102"/>
    </row>
    <row r="60" spans="1:19" ht="12.75" customHeight="1" hidden="1">
      <c r="A60" s="101"/>
      <c r="B60" s="80"/>
      <c r="C60" s="10">
        <f t="shared" si="0"/>
        <v>0</v>
      </c>
      <c r="D60" s="14"/>
      <c r="E60" s="11">
        <f t="shared" si="1"/>
        <v>0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/>
      <c r="Q60" s="4"/>
      <c r="R60" s="60"/>
      <c r="S60" s="102"/>
    </row>
    <row r="61" spans="1:19" ht="12.75" customHeight="1" hidden="1">
      <c r="A61" s="101"/>
      <c r="B61" s="80"/>
      <c r="C61" s="10">
        <f t="shared" si="0"/>
        <v>0</v>
      </c>
      <c r="D61" s="14"/>
      <c r="E61" s="11">
        <f t="shared" si="1"/>
        <v>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  <c r="Q61" s="4"/>
      <c r="R61" s="60"/>
      <c r="S61" s="102"/>
    </row>
    <row r="62" spans="1:19" ht="12.75" customHeight="1" hidden="1">
      <c r="A62" s="101"/>
      <c r="B62" s="80"/>
      <c r="C62" s="10">
        <f t="shared" si="0"/>
        <v>0</v>
      </c>
      <c r="D62" s="14"/>
      <c r="E62" s="11">
        <f t="shared" si="1"/>
        <v>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  <c r="Q62" s="4"/>
      <c r="R62" s="60"/>
      <c r="S62" s="102"/>
    </row>
    <row r="63" spans="1:19" ht="12.75" customHeight="1" hidden="1">
      <c r="A63" s="101"/>
      <c r="B63" s="80"/>
      <c r="C63" s="10">
        <f t="shared" si="0"/>
        <v>0</v>
      </c>
      <c r="D63" s="14"/>
      <c r="E63" s="11">
        <f t="shared" si="1"/>
        <v>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5"/>
      <c r="Q63" s="4"/>
      <c r="R63" s="60"/>
      <c r="S63" s="102"/>
    </row>
    <row r="64" spans="1:19" ht="12.75" customHeight="1" hidden="1">
      <c r="A64" s="101"/>
      <c r="B64" s="80"/>
      <c r="C64" s="10">
        <f t="shared" si="0"/>
        <v>0</v>
      </c>
      <c r="D64" s="14"/>
      <c r="E64" s="11">
        <f t="shared" si="1"/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5"/>
      <c r="Q64" s="4"/>
      <c r="R64" s="60"/>
      <c r="S64" s="102"/>
    </row>
    <row r="65" spans="1:19" ht="12.75" customHeight="1" hidden="1">
      <c r="A65" s="101"/>
      <c r="B65" s="80"/>
      <c r="C65" s="10">
        <f t="shared" si="0"/>
        <v>0</v>
      </c>
      <c r="D65" s="14"/>
      <c r="E65" s="11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4"/>
      <c r="R65" s="60"/>
      <c r="S65" s="102"/>
    </row>
    <row r="66" spans="1:19" ht="12.75" customHeight="1" hidden="1">
      <c r="A66" s="101" t="s">
        <v>18</v>
      </c>
      <c r="B66" s="80"/>
      <c r="C66" s="10">
        <f t="shared" si="0"/>
        <v>0</v>
      </c>
      <c r="D66" s="14"/>
      <c r="E66" s="11">
        <f t="shared" si="1"/>
        <v>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  <c r="Q66" s="4"/>
      <c r="R66" s="60"/>
      <c r="S66" s="102"/>
    </row>
    <row r="67" spans="1:19" ht="12.75" customHeight="1" hidden="1">
      <c r="A67" s="101" t="s">
        <v>19</v>
      </c>
      <c r="B67" s="80"/>
      <c r="C67" s="10">
        <f t="shared" si="0"/>
        <v>0</v>
      </c>
      <c r="D67" s="14"/>
      <c r="E67" s="11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5"/>
      <c r="Q67" s="4"/>
      <c r="R67" s="60"/>
      <c r="S67" s="102"/>
    </row>
    <row r="68" spans="1:19" ht="12.75" customHeight="1" hidden="1">
      <c r="A68" s="101" t="s">
        <v>20</v>
      </c>
      <c r="B68" s="80"/>
      <c r="C68" s="10">
        <f t="shared" si="0"/>
        <v>0</v>
      </c>
      <c r="D68" s="14"/>
      <c r="E68" s="11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/>
      <c r="Q68" s="4"/>
      <c r="R68" s="60"/>
      <c r="S68" s="102"/>
    </row>
    <row r="69" spans="1:19" ht="12.75" customHeight="1" hidden="1">
      <c r="A69" s="101" t="s">
        <v>21</v>
      </c>
      <c r="B69" s="80"/>
      <c r="C69" s="10">
        <f t="shared" si="0"/>
        <v>12740</v>
      </c>
      <c r="D69" s="14">
        <v>980</v>
      </c>
      <c r="E69" s="11">
        <f t="shared" si="1"/>
        <v>11760</v>
      </c>
      <c r="F69" s="14">
        <v>980</v>
      </c>
      <c r="G69" s="14">
        <v>980</v>
      </c>
      <c r="H69" s="14">
        <v>980</v>
      </c>
      <c r="I69" s="14">
        <v>980</v>
      </c>
      <c r="J69" s="14">
        <v>980</v>
      </c>
      <c r="K69" s="14">
        <v>980</v>
      </c>
      <c r="L69" s="14">
        <v>980</v>
      </c>
      <c r="M69" s="14">
        <v>980</v>
      </c>
      <c r="N69" s="14">
        <v>980</v>
      </c>
      <c r="O69" s="14">
        <v>980</v>
      </c>
      <c r="P69" s="15">
        <v>980</v>
      </c>
      <c r="Q69" s="4">
        <v>980</v>
      </c>
      <c r="R69" s="60"/>
      <c r="S69" s="102"/>
    </row>
    <row r="70" spans="1:19" ht="40.5" customHeight="1" hidden="1">
      <c r="A70" s="106" t="s">
        <v>49</v>
      </c>
      <c r="B70" s="81" t="s">
        <v>50</v>
      </c>
      <c r="C70" s="10">
        <f t="shared" si="0"/>
        <v>0</v>
      </c>
      <c r="D70" s="14">
        <f>D75+D95</f>
        <v>0</v>
      </c>
      <c r="E70" s="11">
        <f t="shared" si="1"/>
        <v>0</v>
      </c>
      <c r="F70" s="14">
        <f aca="true" t="shared" si="24" ref="F70:Q70">F75+F95</f>
        <v>0</v>
      </c>
      <c r="G70" s="14">
        <f t="shared" si="24"/>
        <v>0</v>
      </c>
      <c r="H70" s="14">
        <f t="shared" si="24"/>
        <v>0</v>
      </c>
      <c r="I70" s="14">
        <f t="shared" si="24"/>
        <v>0</v>
      </c>
      <c r="J70" s="14">
        <f t="shared" si="24"/>
        <v>0</v>
      </c>
      <c r="K70" s="14">
        <f t="shared" si="24"/>
        <v>0</v>
      </c>
      <c r="L70" s="14">
        <f t="shared" si="24"/>
        <v>0</v>
      </c>
      <c r="M70" s="14">
        <f t="shared" si="24"/>
        <v>0</v>
      </c>
      <c r="N70" s="14">
        <f t="shared" si="24"/>
        <v>0</v>
      </c>
      <c r="O70" s="14">
        <f t="shared" si="24"/>
        <v>0</v>
      </c>
      <c r="P70" s="15">
        <f t="shared" si="24"/>
        <v>0</v>
      </c>
      <c r="Q70" s="4">
        <f t="shared" si="24"/>
        <v>0</v>
      </c>
      <c r="R70" s="60"/>
      <c r="S70" s="102"/>
    </row>
    <row r="71" spans="1:19" ht="12.75" customHeight="1" hidden="1">
      <c r="A71" s="101" t="s">
        <v>18</v>
      </c>
      <c r="B71" s="80"/>
      <c r="C71" s="10">
        <f t="shared" si="0"/>
        <v>0</v>
      </c>
      <c r="D71" s="14"/>
      <c r="E71" s="11">
        <f t="shared" si="1"/>
        <v>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/>
      <c r="Q71" s="4"/>
      <c r="R71" s="60"/>
      <c r="S71" s="102"/>
    </row>
    <row r="72" spans="1:19" ht="12.75" customHeight="1" hidden="1">
      <c r="A72" s="101" t="s">
        <v>19</v>
      </c>
      <c r="B72" s="80"/>
      <c r="C72" s="10">
        <f t="shared" si="0"/>
        <v>11765</v>
      </c>
      <c r="D72" s="14">
        <f>SUM(D73:D74)</f>
        <v>905</v>
      </c>
      <c r="E72" s="11">
        <f t="shared" si="1"/>
        <v>10860</v>
      </c>
      <c r="F72" s="14">
        <f>SUM(F73:F74)</f>
        <v>905</v>
      </c>
      <c r="G72" s="14">
        <f>SUM(G73:G74)</f>
        <v>905</v>
      </c>
      <c r="H72" s="14">
        <f aca="true" t="shared" si="25" ref="H72:Q72">SUM(H73:H74)</f>
        <v>905</v>
      </c>
      <c r="I72" s="14">
        <f t="shared" si="25"/>
        <v>905</v>
      </c>
      <c r="J72" s="14">
        <f t="shared" si="25"/>
        <v>905</v>
      </c>
      <c r="K72" s="14">
        <f>SUM(K73:K74)</f>
        <v>905</v>
      </c>
      <c r="L72" s="14">
        <f t="shared" si="25"/>
        <v>905</v>
      </c>
      <c r="M72" s="14">
        <f t="shared" si="25"/>
        <v>905</v>
      </c>
      <c r="N72" s="14">
        <f t="shared" si="25"/>
        <v>905</v>
      </c>
      <c r="O72" s="14">
        <f t="shared" si="25"/>
        <v>905</v>
      </c>
      <c r="P72" s="15">
        <f t="shared" si="25"/>
        <v>905</v>
      </c>
      <c r="Q72" s="4">
        <f t="shared" si="25"/>
        <v>905</v>
      </c>
      <c r="R72" s="60"/>
      <c r="S72" s="102"/>
    </row>
    <row r="73" spans="1:19" ht="13.5" customHeight="1" hidden="1">
      <c r="A73" s="101" t="s">
        <v>20</v>
      </c>
      <c r="B73" s="80"/>
      <c r="C73" s="10">
        <f t="shared" si="0"/>
        <v>0</v>
      </c>
      <c r="D73" s="14">
        <f>D78</f>
        <v>0</v>
      </c>
      <c r="E73" s="11">
        <f t="shared" si="1"/>
        <v>0</v>
      </c>
      <c r="F73" s="14">
        <f aca="true" t="shared" si="26" ref="F73:Q74">F78</f>
        <v>0</v>
      </c>
      <c r="G73" s="14">
        <f t="shared" si="26"/>
        <v>0</v>
      </c>
      <c r="H73" s="14">
        <f t="shared" si="26"/>
        <v>0</v>
      </c>
      <c r="I73" s="14">
        <f t="shared" si="26"/>
        <v>0</v>
      </c>
      <c r="J73" s="14">
        <f t="shared" si="26"/>
        <v>0</v>
      </c>
      <c r="K73" s="14">
        <f t="shared" si="26"/>
        <v>0</v>
      </c>
      <c r="L73" s="14">
        <f t="shared" si="26"/>
        <v>0</v>
      </c>
      <c r="M73" s="14">
        <f t="shared" si="26"/>
        <v>0</v>
      </c>
      <c r="N73" s="14">
        <f t="shared" si="26"/>
        <v>0</v>
      </c>
      <c r="O73" s="14">
        <f t="shared" si="26"/>
        <v>0</v>
      </c>
      <c r="P73" s="15">
        <f t="shared" si="26"/>
        <v>0</v>
      </c>
      <c r="Q73" s="4">
        <f t="shared" si="26"/>
        <v>0</v>
      </c>
      <c r="R73" s="60"/>
      <c r="S73" s="102"/>
    </row>
    <row r="74" spans="1:19" ht="13.5" customHeight="1" hidden="1">
      <c r="A74" s="103" t="s">
        <v>21</v>
      </c>
      <c r="B74" s="80"/>
      <c r="C74" s="10">
        <f t="shared" si="0"/>
        <v>11765</v>
      </c>
      <c r="D74" s="14">
        <f>D79</f>
        <v>905</v>
      </c>
      <c r="E74" s="11">
        <f t="shared" si="1"/>
        <v>10860</v>
      </c>
      <c r="F74" s="14">
        <f t="shared" si="26"/>
        <v>905</v>
      </c>
      <c r="G74" s="14">
        <f t="shared" si="26"/>
        <v>905</v>
      </c>
      <c r="H74" s="14">
        <f t="shared" si="26"/>
        <v>905</v>
      </c>
      <c r="I74" s="14">
        <f t="shared" si="26"/>
        <v>905</v>
      </c>
      <c r="J74" s="14">
        <f t="shared" si="26"/>
        <v>905</v>
      </c>
      <c r="K74" s="14">
        <f t="shared" si="26"/>
        <v>905</v>
      </c>
      <c r="L74" s="14">
        <f t="shared" si="26"/>
        <v>905</v>
      </c>
      <c r="M74" s="14">
        <f t="shared" si="26"/>
        <v>905</v>
      </c>
      <c r="N74" s="14">
        <f t="shared" si="26"/>
        <v>905</v>
      </c>
      <c r="O74" s="14">
        <f t="shared" si="26"/>
        <v>905</v>
      </c>
      <c r="P74" s="15">
        <f t="shared" si="26"/>
        <v>905</v>
      </c>
      <c r="Q74" s="4">
        <f t="shared" si="26"/>
        <v>905</v>
      </c>
      <c r="R74" s="60"/>
      <c r="S74" s="102"/>
    </row>
    <row r="75" spans="1:19" ht="54" customHeight="1" hidden="1">
      <c r="A75" s="106" t="s">
        <v>51</v>
      </c>
      <c r="B75" s="81" t="s">
        <v>52</v>
      </c>
      <c r="C75" s="10">
        <f t="shared" si="0"/>
        <v>0</v>
      </c>
      <c r="D75" s="14"/>
      <c r="E75" s="11">
        <f t="shared" si="1"/>
        <v>0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5"/>
      <c r="Q75" s="4"/>
      <c r="R75" s="60"/>
      <c r="S75" s="102"/>
    </row>
    <row r="76" spans="1:19" ht="12.75" customHeight="1" hidden="1">
      <c r="A76" s="101" t="s">
        <v>18</v>
      </c>
      <c r="B76" s="80"/>
      <c r="C76" s="10">
        <f t="shared" si="0"/>
        <v>0</v>
      </c>
      <c r="D76" s="14"/>
      <c r="E76" s="11">
        <f t="shared" si="1"/>
        <v>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5"/>
      <c r="Q76" s="4"/>
      <c r="R76" s="60"/>
      <c r="S76" s="102"/>
    </row>
    <row r="77" spans="1:19" ht="12.75" customHeight="1" hidden="1">
      <c r="A77" s="101" t="s">
        <v>19</v>
      </c>
      <c r="B77" s="80"/>
      <c r="C77" s="10">
        <f aca="true" t="shared" si="27" ref="C77:C143">E77+D77</f>
        <v>11765</v>
      </c>
      <c r="D77" s="14">
        <f>SUM(D78:D79)</f>
        <v>905</v>
      </c>
      <c r="E77" s="11">
        <f aca="true" t="shared" si="28" ref="E77:E143">SUM(F77:Q77)</f>
        <v>10860</v>
      </c>
      <c r="F77" s="14">
        <f>SUM(F78:F79)</f>
        <v>905</v>
      </c>
      <c r="G77" s="14">
        <f>SUM(G78:G79)</f>
        <v>905</v>
      </c>
      <c r="H77" s="14">
        <f aca="true" t="shared" si="29" ref="H77:Q77">SUM(H78:H79)</f>
        <v>905</v>
      </c>
      <c r="I77" s="14">
        <f t="shared" si="29"/>
        <v>905</v>
      </c>
      <c r="J77" s="14">
        <f t="shared" si="29"/>
        <v>905</v>
      </c>
      <c r="K77" s="14">
        <f>SUM(K78:K79)</f>
        <v>905</v>
      </c>
      <c r="L77" s="14">
        <f t="shared" si="29"/>
        <v>905</v>
      </c>
      <c r="M77" s="14">
        <f t="shared" si="29"/>
        <v>905</v>
      </c>
      <c r="N77" s="14">
        <f t="shared" si="29"/>
        <v>905</v>
      </c>
      <c r="O77" s="14">
        <f t="shared" si="29"/>
        <v>905</v>
      </c>
      <c r="P77" s="15">
        <f t="shared" si="29"/>
        <v>905</v>
      </c>
      <c r="Q77" s="4">
        <f t="shared" si="29"/>
        <v>905</v>
      </c>
      <c r="R77" s="60"/>
      <c r="S77" s="102"/>
    </row>
    <row r="78" spans="1:19" ht="13.5" customHeight="1" hidden="1">
      <c r="A78" s="101" t="s">
        <v>20</v>
      </c>
      <c r="B78" s="80"/>
      <c r="C78" s="10">
        <f t="shared" si="27"/>
        <v>0</v>
      </c>
      <c r="D78" s="14"/>
      <c r="E78" s="11">
        <f t="shared" si="28"/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5"/>
      <c r="Q78" s="4"/>
      <c r="R78" s="60"/>
      <c r="S78" s="102"/>
    </row>
    <row r="79" spans="1:19" ht="12.75" customHeight="1" hidden="1">
      <c r="A79" s="103" t="s">
        <v>21</v>
      </c>
      <c r="B79" s="80"/>
      <c r="C79" s="10">
        <f t="shared" si="27"/>
        <v>11765</v>
      </c>
      <c r="D79" s="14">
        <v>905</v>
      </c>
      <c r="E79" s="11">
        <f t="shared" si="28"/>
        <v>10860</v>
      </c>
      <c r="F79" s="14">
        <v>905</v>
      </c>
      <c r="G79" s="14">
        <v>905</v>
      </c>
      <c r="H79" s="14">
        <v>905</v>
      </c>
      <c r="I79" s="14">
        <v>905</v>
      </c>
      <c r="J79" s="14">
        <v>905</v>
      </c>
      <c r="K79" s="14">
        <v>905</v>
      </c>
      <c r="L79" s="14">
        <v>905</v>
      </c>
      <c r="M79" s="14">
        <v>905</v>
      </c>
      <c r="N79" s="14">
        <v>905</v>
      </c>
      <c r="O79" s="14">
        <v>905</v>
      </c>
      <c r="P79" s="15">
        <v>905</v>
      </c>
      <c r="Q79" s="4">
        <v>905</v>
      </c>
      <c r="R79" s="60"/>
      <c r="S79" s="102"/>
    </row>
    <row r="80" spans="1:19" ht="13.5" customHeight="1" hidden="1">
      <c r="A80" s="101" t="s">
        <v>53</v>
      </c>
      <c r="B80" s="80"/>
      <c r="C80" s="10">
        <f t="shared" si="27"/>
        <v>0</v>
      </c>
      <c r="D80" s="14"/>
      <c r="E80" s="11">
        <f t="shared" si="28"/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5"/>
      <c r="Q80" s="4"/>
      <c r="R80" s="60"/>
      <c r="S80" s="102"/>
    </row>
    <row r="81" spans="1:19" ht="13.5" customHeight="1" hidden="1">
      <c r="A81" s="101" t="s">
        <v>18</v>
      </c>
      <c r="B81" s="80">
        <v>1020204</v>
      </c>
      <c r="C81" s="10">
        <f t="shared" si="27"/>
        <v>0</v>
      </c>
      <c r="D81" s="14"/>
      <c r="E81" s="11">
        <f t="shared" si="28"/>
        <v>0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  <c r="Q81" s="4"/>
      <c r="R81" s="60"/>
      <c r="S81" s="102"/>
    </row>
    <row r="82" spans="1:19" ht="13.5" customHeight="1" hidden="1">
      <c r="A82" s="101" t="s">
        <v>19</v>
      </c>
      <c r="B82" s="80"/>
      <c r="C82" s="10">
        <f t="shared" si="27"/>
        <v>0</v>
      </c>
      <c r="D82" s="14">
        <f>SUM(D83:D84)</f>
        <v>0</v>
      </c>
      <c r="E82" s="11">
        <f t="shared" si="28"/>
        <v>0</v>
      </c>
      <c r="F82" s="14">
        <f>SUM(F83:F84)</f>
        <v>0</v>
      </c>
      <c r="G82" s="14">
        <f>SUM(G83:G84)</f>
        <v>0</v>
      </c>
      <c r="H82" s="14">
        <f aca="true" t="shared" si="30" ref="H82:Q82">SUM(H83:H84)</f>
        <v>0</v>
      </c>
      <c r="I82" s="14">
        <f t="shared" si="30"/>
        <v>0</v>
      </c>
      <c r="J82" s="14">
        <f t="shared" si="30"/>
        <v>0</v>
      </c>
      <c r="K82" s="14">
        <f>SUM(K83:K84)</f>
        <v>0</v>
      </c>
      <c r="L82" s="14">
        <f t="shared" si="30"/>
        <v>0</v>
      </c>
      <c r="M82" s="14">
        <f t="shared" si="30"/>
        <v>0</v>
      </c>
      <c r="N82" s="14">
        <f t="shared" si="30"/>
        <v>0</v>
      </c>
      <c r="O82" s="14">
        <f t="shared" si="30"/>
        <v>0</v>
      </c>
      <c r="P82" s="15">
        <f t="shared" si="30"/>
        <v>0</v>
      </c>
      <c r="Q82" s="4">
        <f t="shared" si="30"/>
        <v>0</v>
      </c>
      <c r="R82" s="60"/>
      <c r="S82" s="102"/>
    </row>
    <row r="83" spans="1:19" ht="13.5" customHeight="1" hidden="1">
      <c r="A83" s="101" t="s">
        <v>20</v>
      </c>
      <c r="B83" s="80">
        <v>1020218</v>
      </c>
      <c r="C83" s="10">
        <f t="shared" si="27"/>
        <v>0</v>
      </c>
      <c r="D83" s="14">
        <v>0</v>
      </c>
      <c r="E83" s="11">
        <f t="shared" si="28"/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5">
        <v>0</v>
      </c>
      <c r="Q83" s="4">
        <v>0</v>
      </c>
      <c r="R83" s="60"/>
      <c r="S83" s="102"/>
    </row>
    <row r="84" spans="1:19" ht="13.5" customHeight="1" hidden="1">
      <c r="A84" s="103" t="s">
        <v>21</v>
      </c>
      <c r="B84" s="80">
        <v>1020218</v>
      </c>
      <c r="C84" s="10">
        <f t="shared" si="27"/>
        <v>0</v>
      </c>
      <c r="D84" s="14">
        <v>0</v>
      </c>
      <c r="E84" s="11">
        <f t="shared" si="28"/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5">
        <v>0</v>
      </c>
      <c r="Q84" s="4">
        <v>0</v>
      </c>
      <c r="R84" s="60"/>
      <c r="S84" s="102"/>
    </row>
    <row r="85" spans="1:19" ht="13.5" customHeight="1" hidden="1">
      <c r="A85" s="101" t="s">
        <v>54</v>
      </c>
      <c r="B85" s="80">
        <v>1020206</v>
      </c>
      <c r="C85" s="10">
        <f t="shared" si="27"/>
        <v>0</v>
      </c>
      <c r="D85" s="14">
        <f>SUM(D86:D87)</f>
        <v>0</v>
      </c>
      <c r="E85" s="11">
        <f t="shared" si="28"/>
        <v>0</v>
      </c>
      <c r="F85" s="14">
        <f>SUM(F86:F87)</f>
        <v>0</v>
      </c>
      <c r="G85" s="14">
        <f>SUM(G86:G87)</f>
        <v>0</v>
      </c>
      <c r="H85" s="14">
        <f aca="true" t="shared" si="31" ref="H85:Q85">SUM(H86:H87)</f>
        <v>0</v>
      </c>
      <c r="I85" s="14">
        <f t="shared" si="31"/>
        <v>0</v>
      </c>
      <c r="J85" s="14">
        <f t="shared" si="31"/>
        <v>0</v>
      </c>
      <c r="K85" s="14">
        <f>SUM(K86:K87)</f>
        <v>0</v>
      </c>
      <c r="L85" s="14">
        <f t="shared" si="31"/>
        <v>0</v>
      </c>
      <c r="M85" s="14">
        <f t="shared" si="31"/>
        <v>0</v>
      </c>
      <c r="N85" s="14">
        <f t="shared" si="31"/>
        <v>0</v>
      </c>
      <c r="O85" s="14">
        <f t="shared" si="31"/>
        <v>0</v>
      </c>
      <c r="P85" s="15">
        <f t="shared" si="31"/>
        <v>0</v>
      </c>
      <c r="Q85" s="4">
        <f t="shared" si="31"/>
        <v>0</v>
      </c>
      <c r="R85" s="60"/>
      <c r="S85" s="102"/>
    </row>
    <row r="86" spans="1:19" ht="13.5" customHeight="1" hidden="1">
      <c r="A86" s="101" t="s">
        <v>18</v>
      </c>
      <c r="B86" s="80"/>
      <c r="C86" s="10">
        <f t="shared" si="27"/>
        <v>0</v>
      </c>
      <c r="D86" s="14"/>
      <c r="E86" s="11">
        <f t="shared" si="28"/>
        <v>0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5"/>
      <c r="Q86" s="4"/>
      <c r="R86" s="60"/>
      <c r="S86" s="102"/>
    </row>
    <row r="87" spans="1:19" ht="13.5" customHeight="1" hidden="1">
      <c r="A87" s="101" t="s">
        <v>19</v>
      </c>
      <c r="B87" s="80"/>
      <c r="C87" s="10">
        <f t="shared" si="27"/>
        <v>0</v>
      </c>
      <c r="D87" s="14">
        <f>SUM(D88:D89)</f>
        <v>0</v>
      </c>
      <c r="E87" s="11">
        <f t="shared" si="28"/>
        <v>0</v>
      </c>
      <c r="F87" s="14">
        <f>SUM(F88:F89)</f>
        <v>0</v>
      </c>
      <c r="G87" s="14">
        <f>SUM(G88:G89)</f>
        <v>0</v>
      </c>
      <c r="H87" s="14">
        <f aca="true" t="shared" si="32" ref="H87:Q87">SUM(H88:H89)</f>
        <v>0</v>
      </c>
      <c r="I87" s="14">
        <f t="shared" si="32"/>
        <v>0</v>
      </c>
      <c r="J87" s="14">
        <f t="shared" si="32"/>
        <v>0</v>
      </c>
      <c r="K87" s="14">
        <f>SUM(K88:K89)</f>
        <v>0</v>
      </c>
      <c r="L87" s="14">
        <f t="shared" si="32"/>
        <v>0</v>
      </c>
      <c r="M87" s="14">
        <f t="shared" si="32"/>
        <v>0</v>
      </c>
      <c r="N87" s="14">
        <f t="shared" si="32"/>
        <v>0</v>
      </c>
      <c r="O87" s="14">
        <f t="shared" si="32"/>
        <v>0</v>
      </c>
      <c r="P87" s="15">
        <f t="shared" si="32"/>
        <v>0</v>
      </c>
      <c r="Q87" s="4">
        <f t="shared" si="32"/>
        <v>0</v>
      </c>
      <c r="R87" s="60"/>
      <c r="S87" s="102"/>
    </row>
    <row r="88" spans="1:19" ht="12.75" customHeight="1" hidden="1">
      <c r="A88" s="101" t="s">
        <v>20</v>
      </c>
      <c r="B88" s="80"/>
      <c r="C88" s="10">
        <f t="shared" si="27"/>
        <v>0</v>
      </c>
      <c r="D88" s="14"/>
      <c r="E88" s="11">
        <f t="shared" si="28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5"/>
      <c r="Q88" s="4"/>
      <c r="R88" s="60"/>
      <c r="S88" s="102"/>
    </row>
    <row r="89" spans="1:19" ht="12.75" customHeight="1" hidden="1">
      <c r="A89" s="103" t="s">
        <v>21</v>
      </c>
      <c r="B89" s="80"/>
      <c r="C89" s="10">
        <f t="shared" si="27"/>
        <v>0</v>
      </c>
      <c r="D89" s="14">
        <v>0</v>
      </c>
      <c r="E89" s="11">
        <f t="shared" si="28"/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5">
        <v>0</v>
      </c>
      <c r="Q89" s="4">
        <v>0</v>
      </c>
      <c r="R89" s="60"/>
      <c r="S89" s="102"/>
    </row>
    <row r="90" spans="1:19" ht="12.75" customHeight="1" hidden="1">
      <c r="A90" s="101" t="s">
        <v>55</v>
      </c>
      <c r="B90" s="80">
        <v>1020211</v>
      </c>
      <c r="C90" s="10">
        <f t="shared" si="27"/>
        <v>0</v>
      </c>
      <c r="D90" s="14">
        <f>SUM(D91:D92)</f>
        <v>0</v>
      </c>
      <c r="E90" s="11">
        <f t="shared" si="28"/>
        <v>0</v>
      </c>
      <c r="F90" s="14">
        <f>SUM(F91:F92)</f>
        <v>0</v>
      </c>
      <c r="G90" s="14">
        <f>SUM(G91:G92)</f>
        <v>0</v>
      </c>
      <c r="H90" s="14">
        <f aca="true" t="shared" si="33" ref="H90:Q90">SUM(H91:H92)</f>
        <v>0</v>
      </c>
      <c r="I90" s="14">
        <f t="shared" si="33"/>
        <v>0</v>
      </c>
      <c r="J90" s="14">
        <f t="shared" si="33"/>
        <v>0</v>
      </c>
      <c r="K90" s="14">
        <f>SUM(K91:K92)</f>
        <v>0</v>
      </c>
      <c r="L90" s="14">
        <f t="shared" si="33"/>
        <v>0</v>
      </c>
      <c r="M90" s="14">
        <f t="shared" si="33"/>
        <v>0</v>
      </c>
      <c r="N90" s="14">
        <f t="shared" si="33"/>
        <v>0</v>
      </c>
      <c r="O90" s="14">
        <f t="shared" si="33"/>
        <v>0</v>
      </c>
      <c r="P90" s="15">
        <f t="shared" si="33"/>
        <v>0</v>
      </c>
      <c r="Q90" s="4">
        <f t="shared" si="33"/>
        <v>0</v>
      </c>
      <c r="R90" s="60"/>
      <c r="S90" s="102"/>
    </row>
    <row r="91" spans="1:19" ht="12.75" customHeight="1" hidden="1">
      <c r="A91" s="101" t="s">
        <v>18</v>
      </c>
      <c r="B91" s="80">
        <v>1020212</v>
      </c>
      <c r="C91" s="10">
        <f t="shared" si="27"/>
        <v>0</v>
      </c>
      <c r="D91" s="14"/>
      <c r="E91" s="11">
        <f t="shared" si="28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5"/>
      <c r="Q91" s="4"/>
      <c r="R91" s="60"/>
      <c r="S91" s="102"/>
    </row>
    <row r="92" spans="1:19" ht="12.75" customHeight="1" hidden="1">
      <c r="A92" s="101" t="s">
        <v>19</v>
      </c>
      <c r="B92" s="80"/>
      <c r="C92" s="10">
        <f t="shared" si="27"/>
        <v>0</v>
      </c>
      <c r="D92" s="14">
        <f>SUM(D93:D94)</f>
        <v>0</v>
      </c>
      <c r="E92" s="11">
        <f t="shared" si="28"/>
        <v>0</v>
      </c>
      <c r="F92" s="14">
        <f>SUM(F93:F94)</f>
        <v>0</v>
      </c>
      <c r="G92" s="14">
        <f>SUM(G93:G94)</f>
        <v>0</v>
      </c>
      <c r="H92" s="14">
        <f aca="true" t="shared" si="34" ref="H92:Q92">SUM(H93:H94)</f>
        <v>0</v>
      </c>
      <c r="I92" s="14">
        <f t="shared" si="34"/>
        <v>0</v>
      </c>
      <c r="J92" s="14">
        <f t="shared" si="34"/>
        <v>0</v>
      </c>
      <c r="K92" s="14">
        <f>SUM(K93:K94)</f>
        <v>0</v>
      </c>
      <c r="L92" s="14">
        <f t="shared" si="34"/>
        <v>0</v>
      </c>
      <c r="M92" s="14">
        <f t="shared" si="34"/>
        <v>0</v>
      </c>
      <c r="N92" s="14">
        <f t="shared" si="34"/>
        <v>0</v>
      </c>
      <c r="O92" s="14">
        <f t="shared" si="34"/>
        <v>0</v>
      </c>
      <c r="P92" s="15">
        <f t="shared" si="34"/>
        <v>0</v>
      </c>
      <c r="Q92" s="4">
        <f t="shared" si="34"/>
        <v>0</v>
      </c>
      <c r="R92" s="60"/>
      <c r="S92" s="102"/>
    </row>
    <row r="93" spans="1:19" ht="12.75" customHeight="1" hidden="1">
      <c r="A93" s="101" t="s">
        <v>20</v>
      </c>
      <c r="B93" s="80"/>
      <c r="C93" s="10">
        <f t="shared" si="27"/>
        <v>0</v>
      </c>
      <c r="D93" s="14"/>
      <c r="E93" s="11">
        <f t="shared" si="28"/>
        <v>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5"/>
      <c r="Q93" s="4"/>
      <c r="R93" s="60"/>
      <c r="S93" s="102"/>
    </row>
    <row r="94" spans="1:19" ht="12.75" customHeight="1" hidden="1">
      <c r="A94" s="103" t="s">
        <v>21</v>
      </c>
      <c r="B94" s="80"/>
      <c r="C94" s="10">
        <f t="shared" si="27"/>
        <v>0</v>
      </c>
      <c r="D94" s="14">
        <v>0</v>
      </c>
      <c r="E94" s="11">
        <f t="shared" si="28"/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5">
        <v>0</v>
      </c>
      <c r="Q94" s="4">
        <v>0</v>
      </c>
      <c r="R94" s="60"/>
      <c r="S94" s="102"/>
    </row>
    <row r="95" spans="1:19" ht="6.75" customHeight="1" hidden="1">
      <c r="A95" s="111" t="s">
        <v>56</v>
      </c>
      <c r="B95" s="81" t="s">
        <v>57</v>
      </c>
      <c r="C95" s="10">
        <f t="shared" si="27"/>
        <v>0</v>
      </c>
      <c r="D95" s="14"/>
      <c r="E95" s="11">
        <f t="shared" si="28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  <c r="Q95" s="4"/>
      <c r="R95" s="60"/>
      <c r="S95" s="102"/>
    </row>
    <row r="96" spans="1:19" ht="62.25" customHeight="1">
      <c r="A96" s="106" t="s">
        <v>39</v>
      </c>
      <c r="B96" s="81" t="s">
        <v>58</v>
      </c>
      <c r="C96" s="10"/>
      <c r="D96" s="14"/>
      <c r="E96" s="11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5"/>
      <c r="Q96" s="4"/>
      <c r="R96" s="60"/>
      <c r="S96" s="102"/>
    </row>
    <row r="97" spans="1:19" s="1" customFormat="1" ht="12.75">
      <c r="A97" s="106" t="s">
        <v>59</v>
      </c>
      <c r="B97" s="81" t="s">
        <v>60</v>
      </c>
      <c r="C97" s="10">
        <f t="shared" si="27"/>
        <v>11738.6</v>
      </c>
      <c r="D97" s="11">
        <f>D102+D121+D126</f>
        <v>10820</v>
      </c>
      <c r="E97" s="11">
        <f t="shared" si="28"/>
        <v>918.6</v>
      </c>
      <c r="F97" s="11">
        <f aca="true" t="shared" si="35" ref="F97:O97">F102+F121+F126</f>
        <v>29</v>
      </c>
      <c r="G97" s="11">
        <f t="shared" si="35"/>
        <v>18</v>
      </c>
      <c r="H97" s="11">
        <f t="shared" si="35"/>
        <v>143</v>
      </c>
      <c r="I97" s="11">
        <f t="shared" si="35"/>
        <v>15</v>
      </c>
      <c r="J97" s="11">
        <f t="shared" si="35"/>
        <v>416</v>
      </c>
      <c r="K97" s="11">
        <f t="shared" si="35"/>
        <v>22</v>
      </c>
      <c r="L97" s="11">
        <f t="shared" si="35"/>
        <v>73</v>
      </c>
      <c r="M97" s="11">
        <f t="shared" si="35"/>
        <v>8</v>
      </c>
      <c r="N97" s="11">
        <f t="shared" si="35"/>
        <v>127</v>
      </c>
      <c r="O97" s="11">
        <f t="shared" si="35"/>
        <v>15</v>
      </c>
      <c r="P97" s="12">
        <f>P102+P126</f>
        <v>0.6</v>
      </c>
      <c r="Q97" s="12">
        <f>Q102+Q121+Q126</f>
        <v>52</v>
      </c>
      <c r="R97" s="12">
        <f>R102+R121+R126</f>
        <v>0.76</v>
      </c>
      <c r="S97" s="105">
        <f>S102+S121+S126</f>
        <v>87</v>
      </c>
    </row>
    <row r="98" spans="1:19" ht="12.75" customHeight="1" hidden="1">
      <c r="A98" s="101" t="s">
        <v>18</v>
      </c>
      <c r="B98" s="80"/>
      <c r="C98" s="10">
        <f t="shared" si="27"/>
        <v>0</v>
      </c>
      <c r="D98" s="14">
        <f>D103+D122+D127</f>
        <v>0</v>
      </c>
      <c r="E98" s="11">
        <f t="shared" si="28"/>
        <v>0</v>
      </c>
      <c r="F98" s="14">
        <f aca="true" t="shared" si="36" ref="F98:O98">F103+F122+F127</f>
        <v>0</v>
      </c>
      <c r="G98" s="14">
        <f t="shared" si="36"/>
        <v>0</v>
      </c>
      <c r="H98" s="14">
        <f t="shared" si="36"/>
        <v>0</v>
      </c>
      <c r="I98" s="14">
        <f t="shared" si="36"/>
        <v>0</v>
      </c>
      <c r="J98" s="14">
        <f t="shared" si="36"/>
        <v>0</v>
      </c>
      <c r="K98" s="14">
        <f t="shared" si="36"/>
        <v>0</v>
      </c>
      <c r="L98" s="14">
        <f t="shared" si="36"/>
        <v>0</v>
      </c>
      <c r="M98" s="14">
        <f t="shared" si="36"/>
        <v>0</v>
      </c>
      <c r="N98" s="14">
        <f t="shared" si="36"/>
        <v>0</v>
      </c>
      <c r="O98" s="14">
        <f t="shared" si="36"/>
        <v>0</v>
      </c>
      <c r="P98" s="15">
        <f>P103+P122+P127</f>
        <v>0</v>
      </c>
      <c r="Q98" s="4">
        <f>Q103+Q122+Q127</f>
        <v>0</v>
      </c>
      <c r="R98" s="60"/>
      <c r="S98" s="102"/>
    </row>
    <row r="99" spans="1:19" ht="12.75" customHeight="1" hidden="1">
      <c r="A99" s="101" t="s">
        <v>19</v>
      </c>
      <c r="B99" s="80"/>
      <c r="C99" s="10">
        <f t="shared" si="27"/>
        <v>66326</v>
      </c>
      <c r="D99" s="14">
        <f>SUM(D100:D101)</f>
        <v>5102</v>
      </c>
      <c r="E99" s="11">
        <f t="shared" si="28"/>
        <v>61224</v>
      </c>
      <c r="F99" s="14">
        <f>SUM(F100:F101)</f>
        <v>5102</v>
      </c>
      <c r="G99" s="14">
        <f>SUM(G100:G101)</f>
        <v>5102</v>
      </c>
      <c r="H99" s="14">
        <f aca="true" t="shared" si="37" ref="H99:Q99">SUM(H100:H101)</f>
        <v>5102</v>
      </c>
      <c r="I99" s="14">
        <f t="shared" si="37"/>
        <v>5102</v>
      </c>
      <c r="J99" s="14">
        <f t="shared" si="37"/>
        <v>5102</v>
      </c>
      <c r="K99" s="14">
        <f>SUM(K100:K101)</f>
        <v>5102</v>
      </c>
      <c r="L99" s="14">
        <f t="shared" si="37"/>
        <v>5102</v>
      </c>
      <c r="M99" s="14">
        <f t="shared" si="37"/>
        <v>5102</v>
      </c>
      <c r="N99" s="14">
        <f t="shared" si="37"/>
        <v>5102</v>
      </c>
      <c r="O99" s="14">
        <f t="shared" si="37"/>
        <v>5102</v>
      </c>
      <c r="P99" s="15">
        <f t="shared" si="37"/>
        <v>5102</v>
      </c>
      <c r="Q99" s="4">
        <f t="shared" si="37"/>
        <v>5102</v>
      </c>
      <c r="R99" s="60"/>
      <c r="S99" s="102"/>
    </row>
    <row r="100" spans="1:19" ht="12.75" customHeight="1" hidden="1">
      <c r="A100" s="101" t="s">
        <v>20</v>
      </c>
      <c r="B100" s="80"/>
      <c r="C100" s="10">
        <f t="shared" si="27"/>
        <v>0</v>
      </c>
      <c r="D100" s="14">
        <f>D105+D124+D129</f>
        <v>0</v>
      </c>
      <c r="E100" s="11">
        <f t="shared" si="28"/>
        <v>0</v>
      </c>
      <c r="F100" s="14">
        <f aca="true" t="shared" si="38" ref="F100:Q100">F105+F124+F129</f>
        <v>0</v>
      </c>
      <c r="G100" s="14">
        <f t="shared" si="38"/>
        <v>0</v>
      </c>
      <c r="H100" s="14">
        <f t="shared" si="38"/>
        <v>0</v>
      </c>
      <c r="I100" s="14">
        <f t="shared" si="38"/>
        <v>0</v>
      </c>
      <c r="J100" s="14">
        <f t="shared" si="38"/>
        <v>0</v>
      </c>
      <c r="K100" s="14">
        <f t="shared" si="38"/>
        <v>0</v>
      </c>
      <c r="L100" s="14">
        <f t="shared" si="38"/>
        <v>0</v>
      </c>
      <c r="M100" s="14">
        <f t="shared" si="38"/>
        <v>0</v>
      </c>
      <c r="N100" s="14">
        <f t="shared" si="38"/>
        <v>0</v>
      </c>
      <c r="O100" s="14">
        <f t="shared" si="38"/>
        <v>0</v>
      </c>
      <c r="P100" s="15">
        <f t="shared" si="38"/>
        <v>0</v>
      </c>
      <c r="Q100" s="4">
        <f t="shared" si="38"/>
        <v>0</v>
      </c>
      <c r="R100" s="60"/>
      <c r="S100" s="102"/>
    </row>
    <row r="101" spans="1:19" ht="12.75" customHeight="1" hidden="1">
      <c r="A101" s="103" t="s">
        <v>21</v>
      </c>
      <c r="B101" s="80"/>
      <c r="C101" s="10">
        <f t="shared" si="27"/>
        <v>66326</v>
      </c>
      <c r="D101" s="14">
        <f>D106+D125+D130</f>
        <v>5102</v>
      </c>
      <c r="E101" s="11">
        <f t="shared" si="28"/>
        <v>61224</v>
      </c>
      <c r="F101" s="14">
        <f aca="true" t="shared" si="39" ref="F101:Q101">F106+F125+F130</f>
        <v>5102</v>
      </c>
      <c r="G101" s="14">
        <f t="shared" si="39"/>
        <v>5102</v>
      </c>
      <c r="H101" s="14">
        <f t="shared" si="39"/>
        <v>5102</v>
      </c>
      <c r="I101" s="14">
        <f t="shared" si="39"/>
        <v>5102</v>
      </c>
      <c r="J101" s="14">
        <f t="shared" si="39"/>
        <v>5102</v>
      </c>
      <c r="K101" s="14">
        <f t="shared" si="39"/>
        <v>5102</v>
      </c>
      <c r="L101" s="14">
        <f t="shared" si="39"/>
        <v>5102</v>
      </c>
      <c r="M101" s="14">
        <f t="shared" si="39"/>
        <v>5102</v>
      </c>
      <c r="N101" s="14">
        <f t="shared" si="39"/>
        <v>5102</v>
      </c>
      <c r="O101" s="14">
        <f t="shared" si="39"/>
        <v>5102</v>
      </c>
      <c r="P101" s="15">
        <f t="shared" si="39"/>
        <v>5102</v>
      </c>
      <c r="Q101" s="4">
        <f t="shared" si="39"/>
        <v>5102</v>
      </c>
      <c r="R101" s="60"/>
      <c r="S101" s="102"/>
    </row>
    <row r="102" spans="1:19" ht="38.25" customHeight="1">
      <c r="A102" s="106" t="s">
        <v>61</v>
      </c>
      <c r="B102" s="81" t="s">
        <v>274</v>
      </c>
      <c r="C102" s="10">
        <f t="shared" si="27"/>
        <v>8686</v>
      </c>
      <c r="D102" s="14">
        <f>D117+D120</f>
        <v>7791</v>
      </c>
      <c r="E102" s="11">
        <f t="shared" si="28"/>
        <v>895</v>
      </c>
      <c r="F102" s="14">
        <f>F117+F120</f>
        <v>27</v>
      </c>
      <c r="G102" s="14">
        <f>G117+G120</f>
        <v>18</v>
      </c>
      <c r="H102" s="14">
        <f aca="true" t="shared" si="40" ref="H102:Q102">H117+H120</f>
        <v>143</v>
      </c>
      <c r="I102" s="14">
        <f t="shared" si="40"/>
        <v>15</v>
      </c>
      <c r="J102" s="14">
        <f t="shared" si="40"/>
        <v>415</v>
      </c>
      <c r="K102" s="14">
        <f>K117+K120</f>
        <v>6</v>
      </c>
      <c r="L102" s="14">
        <f t="shared" si="40"/>
        <v>69</v>
      </c>
      <c r="M102" s="14">
        <f t="shared" si="40"/>
        <v>8</v>
      </c>
      <c r="N102" s="14">
        <f t="shared" si="40"/>
        <v>127</v>
      </c>
      <c r="O102" s="14">
        <f t="shared" si="40"/>
        <v>15</v>
      </c>
      <c r="P102" s="15">
        <f>P117+P118+P119+P120</f>
        <v>0</v>
      </c>
      <c r="Q102" s="15">
        <f t="shared" si="40"/>
        <v>52</v>
      </c>
      <c r="R102" s="15">
        <f>R117+R120+R119</f>
        <v>0</v>
      </c>
      <c r="S102" s="15">
        <f>S117+S120+S119</f>
        <v>0</v>
      </c>
    </row>
    <row r="103" spans="1:19" ht="12.75" customHeight="1" hidden="1">
      <c r="A103" s="101" t="s">
        <v>18</v>
      </c>
      <c r="B103" s="80"/>
      <c r="C103" s="10">
        <f t="shared" si="27"/>
        <v>0</v>
      </c>
      <c r="D103" s="14"/>
      <c r="E103" s="11">
        <f t="shared" si="28"/>
        <v>0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5"/>
      <c r="Q103" s="4"/>
      <c r="R103" s="60"/>
      <c r="S103" s="102"/>
    </row>
    <row r="104" spans="1:19" ht="12.75" customHeight="1" hidden="1">
      <c r="A104" s="101" t="s">
        <v>19</v>
      </c>
      <c r="B104" s="80"/>
      <c r="C104" s="10">
        <f t="shared" si="27"/>
        <v>35100</v>
      </c>
      <c r="D104" s="14">
        <f>SUM(D105:D106)</f>
        <v>2700</v>
      </c>
      <c r="E104" s="11">
        <f t="shared" si="28"/>
        <v>32400</v>
      </c>
      <c r="F104" s="14">
        <f>SUM(F105:F106)</f>
        <v>2700</v>
      </c>
      <c r="G104" s="14">
        <f>SUM(G105:G106)</f>
        <v>2700</v>
      </c>
      <c r="H104" s="14">
        <f aca="true" t="shared" si="41" ref="H104:Q104">SUM(H105:H106)</f>
        <v>2700</v>
      </c>
      <c r="I104" s="14">
        <f t="shared" si="41"/>
        <v>2700</v>
      </c>
      <c r="J104" s="14">
        <f t="shared" si="41"/>
        <v>2700</v>
      </c>
      <c r="K104" s="14">
        <f>SUM(K105:K106)</f>
        <v>2700</v>
      </c>
      <c r="L104" s="14">
        <f t="shared" si="41"/>
        <v>2700</v>
      </c>
      <c r="M104" s="14">
        <f t="shared" si="41"/>
        <v>2700</v>
      </c>
      <c r="N104" s="14">
        <f t="shared" si="41"/>
        <v>2700</v>
      </c>
      <c r="O104" s="14">
        <f t="shared" si="41"/>
        <v>2700</v>
      </c>
      <c r="P104" s="15">
        <f t="shared" si="41"/>
        <v>2700</v>
      </c>
      <c r="Q104" s="4">
        <f t="shared" si="41"/>
        <v>2700</v>
      </c>
      <c r="R104" s="60"/>
      <c r="S104" s="102"/>
    </row>
    <row r="105" spans="1:19" ht="12.75" customHeight="1" hidden="1">
      <c r="A105" s="101" t="s">
        <v>20</v>
      </c>
      <c r="B105" s="80"/>
      <c r="C105" s="10">
        <f t="shared" si="27"/>
        <v>0</v>
      </c>
      <c r="D105" s="14"/>
      <c r="E105" s="11">
        <f t="shared" si="28"/>
        <v>0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5"/>
      <c r="Q105" s="4"/>
      <c r="R105" s="60"/>
      <c r="S105" s="102"/>
    </row>
    <row r="106" spans="1:19" ht="12.75" customHeight="1" hidden="1">
      <c r="A106" s="103" t="s">
        <v>21</v>
      </c>
      <c r="B106" s="80"/>
      <c r="C106" s="10">
        <f t="shared" si="27"/>
        <v>35100</v>
      </c>
      <c r="D106" s="14">
        <v>2700</v>
      </c>
      <c r="E106" s="11">
        <f t="shared" si="28"/>
        <v>32400</v>
      </c>
      <c r="F106" s="14">
        <v>2700</v>
      </c>
      <c r="G106" s="14">
        <v>2700</v>
      </c>
      <c r="H106" s="14">
        <v>2700</v>
      </c>
      <c r="I106" s="14">
        <v>2700</v>
      </c>
      <c r="J106" s="14">
        <v>2700</v>
      </c>
      <c r="K106" s="14">
        <v>2700</v>
      </c>
      <c r="L106" s="14">
        <v>2700</v>
      </c>
      <c r="M106" s="14">
        <v>2700</v>
      </c>
      <c r="N106" s="14">
        <v>2700</v>
      </c>
      <c r="O106" s="14">
        <v>2700</v>
      </c>
      <c r="P106" s="15">
        <v>2700</v>
      </c>
      <c r="Q106" s="4">
        <v>2700</v>
      </c>
      <c r="R106" s="60"/>
      <c r="S106" s="102"/>
    </row>
    <row r="107" spans="1:19" ht="12.75" customHeight="1" hidden="1">
      <c r="A107" s="106" t="s">
        <v>62</v>
      </c>
      <c r="B107" s="80"/>
      <c r="C107" s="10">
        <f t="shared" si="27"/>
        <v>18057</v>
      </c>
      <c r="D107" s="14">
        <f>SUM(D108:D109)</f>
        <v>1389</v>
      </c>
      <c r="E107" s="11">
        <f t="shared" si="28"/>
        <v>16668</v>
      </c>
      <c r="F107" s="14">
        <f>SUM(F108:F109)</f>
        <v>1389</v>
      </c>
      <c r="G107" s="14">
        <f>SUM(G108:G109)</f>
        <v>1389</v>
      </c>
      <c r="H107" s="14">
        <f aca="true" t="shared" si="42" ref="H107:Q107">SUM(H108:H109)</f>
        <v>1389</v>
      </c>
      <c r="I107" s="14">
        <f t="shared" si="42"/>
        <v>1389</v>
      </c>
      <c r="J107" s="14">
        <f t="shared" si="42"/>
        <v>1389</v>
      </c>
      <c r="K107" s="14">
        <f>SUM(K108:K109)</f>
        <v>1389</v>
      </c>
      <c r="L107" s="14">
        <f t="shared" si="42"/>
        <v>1389</v>
      </c>
      <c r="M107" s="14">
        <f t="shared" si="42"/>
        <v>1389</v>
      </c>
      <c r="N107" s="14">
        <f t="shared" si="42"/>
        <v>1389</v>
      </c>
      <c r="O107" s="14">
        <f t="shared" si="42"/>
        <v>1389</v>
      </c>
      <c r="P107" s="15">
        <f t="shared" si="42"/>
        <v>1389</v>
      </c>
      <c r="Q107" s="4">
        <f t="shared" si="42"/>
        <v>1389</v>
      </c>
      <c r="R107" s="60"/>
      <c r="S107" s="102"/>
    </row>
    <row r="108" spans="1:19" ht="12.75" customHeight="1" hidden="1">
      <c r="A108" s="106" t="s">
        <v>18</v>
      </c>
      <c r="B108" s="80">
        <v>1030101</v>
      </c>
      <c r="C108" s="10">
        <f t="shared" si="27"/>
        <v>6019</v>
      </c>
      <c r="D108" s="14">
        <v>463</v>
      </c>
      <c r="E108" s="11">
        <f t="shared" si="28"/>
        <v>5556</v>
      </c>
      <c r="F108" s="14">
        <v>463</v>
      </c>
      <c r="G108" s="14">
        <v>463</v>
      </c>
      <c r="H108" s="14">
        <v>463</v>
      </c>
      <c r="I108" s="14">
        <v>463</v>
      </c>
      <c r="J108" s="14">
        <v>463</v>
      </c>
      <c r="K108" s="14">
        <v>463</v>
      </c>
      <c r="L108" s="14">
        <v>463</v>
      </c>
      <c r="M108" s="14">
        <v>463</v>
      </c>
      <c r="N108" s="14">
        <v>463</v>
      </c>
      <c r="O108" s="14">
        <v>463</v>
      </c>
      <c r="P108" s="15">
        <v>463</v>
      </c>
      <c r="Q108" s="4">
        <v>463</v>
      </c>
      <c r="R108" s="60"/>
      <c r="S108" s="102"/>
    </row>
    <row r="109" spans="1:19" ht="12.75" customHeight="1" hidden="1">
      <c r="A109" s="106" t="s">
        <v>63</v>
      </c>
      <c r="B109" s="80"/>
      <c r="C109" s="10">
        <f t="shared" si="27"/>
        <v>12038</v>
      </c>
      <c r="D109" s="14">
        <f>SUM(D110:D111)</f>
        <v>926</v>
      </c>
      <c r="E109" s="11">
        <f t="shared" si="28"/>
        <v>11112</v>
      </c>
      <c r="F109" s="14">
        <f>SUM(F110:F111)</f>
        <v>926</v>
      </c>
      <c r="G109" s="14">
        <f>SUM(G110:G111)</f>
        <v>926</v>
      </c>
      <c r="H109" s="14">
        <f aca="true" t="shared" si="43" ref="H109:Q109">SUM(H110:H111)</f>
        <v>926</v>
      </c>
      <c r="I109" s="14">
        <f t="shared" si="43"/>
        <v>926</v>
      </c>
      <c r="J109" s="14">
        <f t="shared" si="43"/>
        <v>926</v>
      </c>
      <c r="K109" s="14">
        <f>SUM(K110:K111)</f>
        <v>926</v>
      </c>
      <c r="L109" s="14">
        <f t="shared" si="43"/>
        <v>926</v>
      </c>
      <c r="M109" s="14">
        <f t="shared" si="43"/>
        <v>926</v>
      </c>
      <c r="N109" s="14">
        <f t="shared" si="43"/>
        <v>926</v>
      </c>
      <c r="O109" s="14">
        <f t="shared" si="43"/>
        <v>926</v>
      </c>
      <c r="P109" s="15">
        <f t="shared" si="43"/>
        <v>926</v>
      </c>
      <c r="Q109" s="4">
        <f t="shared" si="43"/>
        <v>926</v>
      </c>
      <c r="R109" s="60"/>
      <c r="S109" s="102"/>
    </row>
    <row r="110" spans="1:19" ht="12.75" customHeight="1" hidden="1">
      <c r="A110" s="106" t="s">
        <v>20</v>
      </c>
      <c r="B110" s="80">
        <v>1030102</v>
      </c>
      <c r="C110" s="10">
        <f t="shared" si="27"/>
        <v>6019</v>
      </c>
      <c r="D110" s="14">
        <v>463</v>
      </c>
      <c r="E110" s="11">
        <f t="shared" si="28"/>
        <v>5556</v>
      </c>
      <c r="F110" s="14">
        <v>463</v>
      </c>
      <c r="G110" s="14">
        <v>463</v>
      </c>
      <c r="H110" s="14">
        <v>463</v>
      </c>
      <c r="I110" s="14">
        <v>463</v>
      </c>
      <c r="J110" s="14">
        <v>463</v>
      </c>
      <c r="K110" s="14">
        <v>463</v>
      </c>
      <c r="L110" s="14">
        <v>463</v>
      </c>
      <c r="M110" s="14">
        <v>463</v>
      </c>
      <c r="N110" s="14">
        <v>463</v>
      </c>
      <c r="O110" s="14">
        <v>463</v>
      </c>
      <c r="P110" s="15">
        <v>463</v>
      </c>
      <c r="Q110" s="4">
        <v>463</v>
      </c>
      <c r="R110" s="60"/>
      <c r="S110" s="102"/>
    </row>
    <row r="111" spans="1:19" ht="12.75" customHeight="1" hidden="1">
      <c r="A111" s="106" t="s">
        <v>21</v>
      </c>
      <c r="B111" s="80"/>
      <c r="C111" s="10">
        <f t="shared" si="27"/>
        <v>6019</v>
      </c>
      <c r="D111" s="14">
        <v>463</v>
      </c>
      <c r="E111" s="11">
        <f t="shared" si="28"/>
        <v>5556</v>
      </c>
      <c r="F111" s="14">
        <v>463</v>
      </c>
      <c r="G111" s="14">
        <v>463</v>
      </c>
      <c r="H111" s="14">
        <v>463</v>
      </c>
      <c r="I111" s="14">
        <v>463</v>
      </c>
      <c r="J111" s="14">
        <v>463</v>
      </c>
      <c r="K111" s="14">
        <v>463</v>
      </c>
      <c r="L111" s="14">
        <v>463</v>
      </c>
      <c r="M111" s="14">
        <v>463</v>
      </c>
      <c r="N111" s="14">
        <v>463</v>
      </c>
      <c r="O111" s="14">
        <v>463</v>
      </c>
      <c r="P111" s="15">
        <v>463</v>
      </c>
      <c r="Q111" s="4">
        <v>463</v>
      </c>
      <c r="R111" s="60"/>
      <c r="S111" s="102"/>
    </row>
    <row r="112" spans="1:19" ht="38.25" customHeight="1" hidden="1">
      <c r="A112" s="106" t="s">
        <v>64</v>
      </c>
      <c r="B112" s="80"/>
      <c r="C112" s="10">
        <f t="shared" si="27"/>
        <v>2639</v>
      </c>
      <c r="D112" s="14">
        <f>SUM(D113:D114)</f>
        <v>203</v>
      </c>
      <c r="E112" s="11">
        <f t="shared" si="28"/>
        <v>2436</v>
      </c>
      <c r="F112" s="14">
        <f>SUM(F113:F114)</f>
        <v>203</v>
      </c>
      <c r="G112" s="14">
        <f>SUM(G113:G114)</f>
        <v>203</v>
      </c>
      <c r="H112" s="14">
        <f aca="true" t="shared" si="44" ref="H112:Q112">SUM(H113:H114)</f>
        <v>203</v>
      </c>
      <c r="I112" s="14">
        <f t="shared" si="44"/>
        <v>203</v>
      </c>
      <c r="J112" s="14">
        <f t="shared" si="44"/>
        <v>203</v>
      </c>
      <c r="K112" s="14">
        <f>SUM(K113:K114)</f>
        <v>203</v>
      </c>
      <c r="L112" s="14">
        <f t="shared" si="44"/>
        <v>203</v>
      </c>
      <c r="M112" s="14">
        <f t="shared" si="44"/>
        <v>203</v>
      </c>
      <c r="N112" s="14">
        <f t="shared" si="44"/>
        <v>203</v>
      </c>
      <c r="O112" s="14">
        <f t="shared" si="44"/>
        <v>203</v>
      </c>
      <c r="P112" s="15">
        <f t="shared" si="44"/>
        <v>203</v>
      </c>
      <c r="Q112" s="4">
        <f t="shared" si="44"/>
        <v>203</v>
      </c>
      <c r="R112" s="60"/>
      <c r="S112" s="102"/>
    </row>
    <row r="113" spans="1:19" ht="12.75" customHeight="1" hidden="1">
      <c r="A113" s="106" t="s">
        <v>18</v>
      </c>
      <c r="B113" s="80"/>
      <c r="C113" s="10">
        <f t="shared" si="27"/>
        <v>0</v>
      </c>
      <c r="D113" s="14"/>
      <c r="E113" s="11">
        <f t="shared" si="28"/>
        <v>0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5"/>
      <c r="Q113" s="4"/>
      <c r="R113" s="60"/>
      <c r="S113" s="102"/>
    </row>
    <row r="114" spans="1:19" ht="12.75" customHeight="1" hidden="1">
      <c r="A114" s="106" t="s">
        <v>63</v>
      </c>
      <c r="B114" s="80"/>
      <c r="C114" s="10">
        <f t="shared" si="27"/>
        <v>2639</v>
      </c>
      <c r="D114" s="14">
        <f>SUM(D115:D116)</f>
        <v>203</v>
      </c>
      <c r="E114" s="11">
        <f t="shared" si="28"/>
        <v>2436</v>
      </c>
      <c r="F114" s="14">
        <f>SUM(F115:F116)</f>
        <v>203</v>
      </c>
      <c r="G114" s="14">
        <f>SUM(G115:G116)</f>
        <v>203</v>
      </c>
      <c r="H114" s="14">
        <f aca="true" t="shared" si="45" ref="H114:Q114">SUM(H115:H116)</f>
        <v>203</v>
      </c>
      <c r="I114" s="14">
        <f t="shared" si="45"/>
        <v>203</v>
      </c>
      <c r="J114" s="14">
        <f t="shared" si="45"/>
        <v>203</v>
      </c>
      <c r="K114" s="14">
        <f>SUM(K115:K116)</f>
        <v>203</v>
      </c>
      <c r="L114" s="14">
        <f t="shared" si="45"/>
        <v>203</v>
      </c>
      <c r="M114" s="14">
        <f t="shared" si="45"/>
        <v>203</v>
      </c>
      <c r="N114" s="14">
        <f t="shared" si="45"/>
        <v>203</v>
      </c>
      <c r="O114" s="14">
        <f t="shared" si="45"/>
        <v>203</v>
      </c>
      <c r="P114" s="15">
        <f t="shared" si="45"/>
        <v>203</v>
      </c>
      <c r="Q114" s="4">
        <f t="shared" si="45"/>
        <v>203</v>
      </c>
      <c r="R114" s="60"/>
      <c r="S114" s="102"/>
    </row>
    <row r="115" spans="1:19" ht="12.75" customHeight="1" hidden="1">
      <c r="A115" s="106" t="s">
        <v>20</v>
      </c>
      <c r="B115" s="80">
        <v>1030104</v>
      </c>
      <c r="C115" s="10">
        <f t="shared" si="27"/>
        <v>0</v>
      </c>
      <c r="D115" s="14"/>
      <c r="E115" s="11">
        <f t="shared" si="28"/>
        <v>0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5"/>
      <c r="Q115" s="4"/>
      <c r="R115" s="60"/>
      <c r="S115" s="102"/>
    </row>
    <row r="116" spans="1:19" ht="12.75" customHeight="1" hidden="1">
      <c r="A116" s="106" t="s">
        <v>21</v>
      </c>
      <c r="B116" s="80"/>
      <c r="C116" s="10">
        <f t="shared" si="27"/>
        <v>2639</v>
      </c>
      <c r="D116" s="14">
        <v>203</v>
      </c>
      <c r="E116" s="11">
        <f t="shared" si="28"/>
        <v>2436</v>
      </c>
      <c r="F116" s="14">
        <v>203</v>
      </c>
      <c r="G116" s="14">
        <v>203</v>
      </c>
      <c r="H116" s="14">
        <v>203</v>
      </c>
      <c r="I116" s="14">
        <v>203</v>
      </c>
      <c r="J116" s="14">
        <v>203</v>
      </c>
      <c r="K116" s="14">
        <v>203</v>
      </c>
      <c r="L116" s="14">
        <v>203</v>
      </c>
      <c r="M116" s="14">
        <v>203</v>
      </c>
      <c r="N116" s="14">
        <v>203</v>
      </c>
      <c r="O116" s="14">
        <v>203</v>
      </c>
      <c r="P116" s="15">
        <v>203</v>
      </c>
      <c r="Q116" s="4">
        <v>203</v>
      </c>
      <c r="R116" s="60"/>
      <c r="S116" s="102"/>
    </row>
    <row r="117" spans="1:19" ht="38.25">
      <c r="A117" s="106" t="s">
        <v>65</v>
      </c>
      <c r="B117" s="81" t="s">
        <v>270</v>
      </c>
      <c r="C117" s="10">
        <f t="shared" si="27"/>
        <v>5117</v>
      </c>
      <c r="D117" s="14">
        <v>4610</v>
      </c>
      <c r="E117" s="11">
        <f t="shared" si="28"/>
        <v>507</v>
      </c>
      <c r="F117" s="14">
        <v>17</v>
      </c>
      <c r="G117" s="14">
        <v>10</v>
      </c>
      <c r="H117" s="14">
        <v>81</v>
      </c>
      <c r="I117" s="14">
        <v>8</v>
      </c>
      <c r="J117" s="14">
        <v>271</v>
      </c>
      <c r="K117" s="14">
        <v>3</v>
      </c>
      <c r="L117" s="14">
        <v>40</v>
      </c>
      <c r="M117" s="14">
        <v>5</v>
      </c>
      <c r="N117" s="14">
        <v>66</v>
      </c>
      <c r="O117" s="14">
        <v>6</v>
      </c>
      <c r="P117" s="15"/>
      <c r="Q117" s="4"/>
      <c r="R117" s="75"/>
      <c r="S117" s="112"/>
    </row>
    <row r="118" spans="1:19" ht="36.75" customHeight="1">
      <c r="A118" s="106" t="s">
        <v>65</v>
      </c>
      <c r="B118" s="81" t="s">
        <v>271</v>
      </c>
      <c r="C118" s="10"/>
      <c r="D118" s="14"/>
      <c r="E118" s="11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5"/>
      <c r="Q118" s="4"/>
      <c r="R118" s="75"/>
      <c r="S118" s="112"/>
    </row>
    <row r="119" spans="1:19" ht="36.75" customHeight="1">
      <c r="A119" s="106" t="s">
        <v>66</v>
      </c>
      <c r="B119" s="81" t="s">
        <v>273</v>
      </c>
      <c r="C119" s="10"/>
      <c r="D119" s="14"/>
      <c r="E119" s="11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5"/>
      <c r="Q119" s="4"/>
      <c r="R119" s="75"/>
      <c r="S119" s="112"/>
    </row>
    <row r="120" spans="1:19" ht="51" customHeight="1">
      <c r="A120" s="106" t="s">
        <v>66</v>
      </c>
      <c r="B120" s="81" t="s">
        <v>272</v>
      </c>
      <c r="C120" s="10">
        <f t="shared" si="27"/>
        <v>3569</v>
      </c>
      <c r="D120" s="14">
        <v>3181</v>
      </c>
      <c r="E120" s="11">
        <f t="shared" si="28"/>
        <v>388</v>
      </c>
      <c r="F120" s="14">
        <v>10</v>
      </c>
      <c r="G120" s="14">
        <v>8</v>
      </c>
      <c r="H120" s="14">
        <v>62</v>
      </c>
      <c r="I120" s="14">
        <v>7</v>
      </c>
      <c r="J120" s="14">
        <f>162-18</f>
        <v>144</v>
      </c>
      <c r="K120" s="14">
        <v>3</v>
      </c>
      <c r="L120" s="14">
        <v>29</v>
      </c>
      <c r="M120" s="14">
        <v>3</v>
      </c>
      <c r="N120" s="14">
        <v>61</v>
      </c>
      <c r="O120" s="14">
        <v>9</v>
      </c>
      <c r="P120" s="15"/>
      <c r="Q120" s="4">
        <v>52</v>
      </c>
      <c r="R120" s="75"/>
      <c r="S120" s="112"/>
    </row>
    <row r="121" spans="1:19" ht="35.25" customHeight="1">
      <c r="A121" s="106" t="s">
        <v>67</v>
      </c>
      <c r="B121" s="81" t="s">
        <v>68</v>
      </c>
      <c r="C121" s="10">
        <f t="shared" si="27"/>
        <v>3000</v>
      </c>
      <c r="D121" s="14">
        <v>3000</v>
      </c>
      <c r="E121" s="11">
        <f t="shared" si="28"/>
        <v>0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5"/>
      <c r="Q121" s="4"/>
      <c r="R121" s="60"/>
      <c r="S121" s="102"/>
    </row>
    <row r="122" spans="1:19" ht="15" customHeight="1" hidden="1">
      <c r="A122" s="101" t="s">
        <v>18</v>
      </c>
      <c r="B122" s="80"/>
      <c r="C122" s="10">
        <f t="shared" si="27"/>
        <v>0</v>
      </c>
      <c r="D122" s="14"/>
      <c r="E122" s="11">
        <f t="shared" si="28"/>
        <v>0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5"/>
      <c r="Q122" s="4"/>
      <c r="R122" s="60"/>
      <c r="S122" s="102"/>
    </row>
    <row r="123" spans="1:19" ht="12.75" customHeight="1" hidden="1">
      <c r="A123" s="101" t="s">
        <v>19</v>
      </c>
      <c r="B123" s="80"/>
      <c r="C123" s="10">
        <f t="shared" si="27"/>
        <v>31200</v>
      </c>
      <c r="D123" s="14">
        <f>SUM(D124:D125)</f>
        <v>2400</v>
      </c>
      <c r="E123" s="11">
        <f t="shared" si="28"/>
        <v>28800</v>
      </c>
      <c r="F123" s="14">
        <f>SUM(F124:F125)</f>
        <v>2400</v>
      </c>
      <c r="G123" s="14">
        <f>SUM(G124:G125)</f>
        <v>2400</v>
      </c>
      <c r="H123" s="14">
        <f aca="true" t="shared" si="46" ref="H123:Q123">SUM(H124:H125)</f>
        <v>2400</v>
      </c>
      <c r="I123" s="14">
        <f t="shared" si="46"/>
        <v>2400</v>
      </c>
      <c r="J123" s="14">
        <f t="shared" si="46"/>
        <v>2400</v>
      </c>
      <c r="K123" s="14">
        <f>SUM(K124:K125)</f>
        <v>2400</v>
      </c>
      <c r="L123" s="14">
        <f t="shared" si="46"/>
        <v>2400</v>
      </c>
      <c r="M123" s="14">
        <f t="shared" si="46"/>
        <v>2400</v>
      </c>
      <c r="N123" s="14">
        <f t="shared" si="46"/>
        <v>2400</v>
      </c>
      <c r="O123" s="14">
        <f t="shared" si="46"/>
        <v>2400</v>
      </c>
      <c r="P123" s="15">
        <f t="shared" si="46"/>
        <v>2400</v>
      </c>
      <c r="Q123" s="4">
        <f t="shared" si="46"/>
        <v>2400</v>
      </c>
      <c r="R123" s="60"/>
      <c r="S123" s="102"/>
    </row>
    <row r="124" spans="1:19" ht="12.75" customHeight="1" hidden="1">
      <c r="A124" s="101" t="s">
        <v>20</v>
      </c>
      <c r="B124" s="80"/>
      <c r="C124" s="10">
        <f t="shared" si="27"/>
        <v>0</v>
      </c>
      <c r="D124" s="14"/>
      <c r="E124" s="11">
        <f t="shared" si="28"/>
        <v>0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5"/>
      <c r="Q124" s="4"/>
      <c r="R124" s="60"/>
      <c r="S124" s="102"/>
    </row>
    <row r="125" spans="1:19" ht="12.75" customHeight="1" hidden="1">
      <c r="A125" s="103" t="s">
        <v>21</v>
      </c>
      <c r="B125" s="80"/>
      <c r="C125" s="10">
        <f t="shared" si="27"/>
        <v>31200</v>
      </c>
      <c r="D125" s="14">
        <v>2400</v>
      </c>
      <c r="E125" s="11">
        <f t="shared" si="28"/>
        <v>28800</v>
      </c>
      <c r="F125" s="14">
        <v>2400</v>
      </c>
      <c r="G125" s="14">
        <v>2400</v>
      </c>
      <c r="H125" s="14">
        <v>2400</v>
      </c>
      <c r="I125" s="14">
        <v>2400</v>
      </c>
      <c r="J125" s="14">
        <v>2400</v>
      </c>
      <c r="K125" s="14">
        <v>2400</v>
      </c>
      <c r="L125" s="14">
        <v>2400</v>
      </c>
      <c r="M125" s="14">
        <v>2400</v>
      </c>
      <c r="N125" s="14">
        <v>2400</v>
      </c>
      <c r="O125" s="14">
        <v>2400</v>
      </c>
      <c r="P125" s="15">
        <v>2400</v>
      </c>
      <c r="Q125" s="4">
        <v>2400</v>
      </c>
      <c r="R125" s="60"/>
      <c r="S125" s="102"/>
    </row>
    <row r="126" spans="1:19" ht="15.75" customHeight="1">
      <c r="A126" s="106" t="s">
        <v>69</v>
      </c>
      <c r="B126" s="81" t="s">
        <v>71</v>
      </c>
      <c r="C126" s="10">
        <f t="shared" si="27"/>
        <v>52.6</v>
      </c>
      <c r="D126" s="14">
        <f>D131</f>
        <v>29</v>
      </c>
      <c r="E126" s="11">
        <f t="shared" si="28"/>
        <v>23.6</v>
      </c>
      <c r="F126" s="14">
        <f>F131</f>
        <v>2</v>
      </c>
      <c r="G126" s="14">
        <f>G131</f>
        <v>0</v>
      </c>
      <c r="H126" s="14">
        <f aca="true" t="shared" si="47" ref="H126:Q126">H131</f>
        <v>0</v>
      </c>
      <c r="I126" s="14">
        <f t="shared" si="47"/>
        <v>0</v>
      </c>
      <c r="J126" s="14">
        <f t="shared" si="47"/>
        <v>1</v>
      </c>
      <c r="K126" s="14">
        <f>K131</f>
        <v>16</v>
      </c>
      <c r="L126" s="14">
        <f t="shared" si="47"/>
        <v>4</v>
      </c>
      <c r="M126" s="14">
        <f t="shared" si="47"/>
        <v>0</v>
      </c>
      <c r="N126" s="14">
        <f t="shared" si="47"/>
        <v>0</v>
      </c>
      <c r="O126" s="14">
        <f t="shared" si="47"/>
        <v>0</v>
      </c>
      <c r="P126" s="78">
        <v>0.6</v>
      </c>
      <c r="Q126" s="135">
        <f t="shared" si="47"/>
        <v>0</v>
      </c>
      <c r="R126" s="136">
        <v>0.76</v>
      </c>
      <c r="S126" s="112">
        <v>87</v>
      </c>
    </row>
    <row r="127" spans="1:19" ht="12.75" customHeight="1" hidden="1">
      <c r="A127" s="106" t="s">
        <v>18</v>
      </c>
      <c r="B127" s="80"/>
      <c r="C127" s="10">
        <f t="shared" si="27"/>
        <v>0</v>
      </c>
      <c r="D127" s="14"/>
      <c r="E127" s="11">
        <f t="shared" si="28"/>
        <v>0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5"/>
      <c r="Q127" s="4"/>
      <c r="R127" s="60"/>
      <c r="S127" s="102"/>
    </row>
    <row r="128" spans="1:19" ht="12.75" customHeight="1" hidden="1">
      <c r="A128" s="106" t="s">
        <v>63</v>
      </c>
      <c r="B128" s="80"/>
      <c r="C128" s="10">
        <f t="shared" si="27"/>
        <v>26</v>
      </c>
      <c r="D128" s="14">
        <f>SUM(D129:D130)</f>
        <v>2</v>
      </c>
      <c r="E128" s="11">
        <f t="shared" si="28"/>
        <v>24</v>
      </c>
      <c r="F128" s="14">
        <f>SUM(F129:F130)</f>
        <v>2</v>
      </c>
      <c r="G128" s="14">
        <f>SUM(G129:G130)</f>
        <v>2</v>
      </c>
      <c r="H128" s="14">
        <f aca="true" t="shared" si="48" ref="H128:Q128">SUM(H129:H130)</f>
        <v>2</v>
      </c>
      <c r="I128" s="14">
        <f t="shared" si="48"/>
        <v>2</v>
      </c>
      <c r="J128" s="14">
        <f t="shared" si="48"/>
        <v>2</v>
      </c>
      <c r="K128" s="14">
        <f>SUM(K129:K130)</f>
        <v>2</v>
      </c>
      <c r="L128" s="14">
        <f t="shared" si="48"/>
        <v>2</v>
      </c>
      <c r="M128" s="14">
        <f t="shared" si="48"/>
        <v>2</v>
      </c>
      <c r="N128" s="14">
        <f t="shared" si="48"/>
        <v>2</v>
      </c>
      <c r="O128" s="14">
        <f t="shared" si="48"/>
        <v>2</v>
      </c>
      <c r="P128" s="15">
        <f t="shared" si="48"/>
        <v>2</v>
      </c>
      <c r="Q128" s="4">
        <f t="shared" si="48"/>
        <v>2</v>
      </c>
      <c r="R128" s="60"/>
      <c r="S128" s="102"/>
    </row>
    <row r="129" spans="1:19" ht="12.75" customHeight="1" hidden="1">
      <c r="A129" s="106" t="s">
        <v>20</v>
      </c>
      <c r="B129" s="80"/>
      <c r="C129" s="10">
        <f t="shared" si="27"/>
        <v>0</v>
      </c>
      <c r="D129" s="14"/>
      <c r="E129" s="11">
        <f t="shared" si="28"/>
        <v>0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5"/>
      <c r="Q129" s="4"/>
      <c r="R129" s="60"/>
      <c r="S129" s="102"/>
    </row>
    <row r="130" spans="1:19" ht="12.75" customHeight="1" hidden="1">
      <c r="A130" s="106" t="s">
        <v>21</v>
      </c>
      <c r="B130" s="80"/>
      <c r="C130" s="10">
        <f t="shared" si="27"/>
        <v>26</v>
      </c>
      <c r="D130" s="14">
        <v>2</v>
      </c>
      <c r="E130" s="11">
        <f t="shared" si="28"/>
        <v>24</v>
      </c>
      <c r="F130" s="14">
        <v>2</v>
      </c>
      <c r="G130" s="14">
        <v>2</v>
      </c>
      <c r="H130" s="14">
        <v>2</v>
      </c>
      <c r="I130" s="14">
        <v>2</v>
      </c>
      <c r="J130" s="14">
        <v>2</v>
      </c>
      <c r="K130" s="14">
        <v>2</v>
      </c>
      <c r="L130" s="14">
        <v>2</v>
      </c>
      <c r="M130" s="14">
        <v>2</v>
      </c>
      <c r="N130" s="14">
        <v>2</v>
      </c>
      <c r="O130" s="14">
        <v>2</v>
      </c>
      <c r="P130" s="15">
        <v>2</v>
      </c>
      <c r="Q130" s="4">
        <v>2</v>
      </c>
      <c r="R130" s="60"/>
      <c r="S130" s="102"/>
    </row>
    <row r="131" spans="1:19" ht="63.75" hidden="1">
      <c r="A131" s="106" t="s">
        <v>70</v>
      </c>
      <c r="B131" s="81" t="s">
        <v>71</v>
      </c>
      <c r="C131" s="10">
        <f t="shared" si="27"/>
        <v>77</v>
      </c>
      <c r="D131" s="14">
        <f>D132+D133</f>
        <v>29</v>
      </c>
      <c r="E131" s="11">
        <f t="shared" si="28"/>
        <v>48</v>
      </c>
      <c r="F131" s="14">
        <f>F132+F133</f>
        <v>2</v>
      </c>
      <c r="G131" s="14">
        <f>G132+G133</f>
        <v>0</v>
      </c>
      <c r="H131" s="14">
        <f aca="true" t="shared" si="49" ref="H131:Q131">H132+H133</f>
        <v>0</v>
      </c>
      <c r="I131" s="14">
        <f t="shared" si="49"/>
        <v>0</v>
      </c>
      <c r="J131" s="14">
        <f t="shared" si="49"/>
        <v>1</v>
      </c>
      <c r="K131" s="14">
        <f>K132+K133</f>
        <v>16</v>
      </c>
      <c r="L131" s="14">
        <f t="shared" si="49"/>
        <v>4</v>
      </c>
      <c r="M131" s="14">
        <f t="shared" si="49"/>
        <v>0</v>
      </c>
      <c r="N131" s="14">
        <f t="shared" si="49"/>
        <v>0</v>
      </c>
      <c r="O131" s="14">
        <f t="shared" si="49"/>
        <v>0</v>
      </c>
      <c r="P131" s="15">
        <f t="shared" si="49"/>
        <v>25</v>
      </c>
      <c r="Q131" s="4">
        <f t="shared" si="49"/>
        <v>0</v>
      </c>
      <c r="R131" s="60"/>
      <c r="S131" s="102"/>
    </row>
    <row r="132" spans="1:19" ht="29.25" customHeight="1" hidden="1">
      <c r="A132" s="106" t="s">
        <v>72</v>
      </c>
      <c r="B132" s="81" t="s">
        <v>73</v>
      </c>
      <c r="C132" s="10">
        <f t="shared" si="27"/>
        <v>54</v>
      </c>
      <c r="D132" s="14">
        <v>21</v>
      </c>
      <c r="E132" s="11">
        <f t="shared" si="28"/>
        <v>33</v>
      </c>
      <c r="F132" s="14"/>
      <c r="G132" s="14"/>
      <c r="H132" s="14"/>
      <c r="I132" s="14"/>
      <c r="J132" s="14"/>
      <c r="K132" s="14">
        <v>16</v>
      </c>
      <c r="L132" s="14"/>
      <c r="M132" s="14"/>
      <c r="N132" s="14"/>
      <c r="O132" s="14"/>
      <c r="P132" s="15">
        <v>17</v>
      </c>
      <c r="Q132" s="4"/>
      <c r="R132" s="60"/>
      <c r="S132" s="102"/>
    </row>
    <row r="133" spans="1:19" ht="51" hidden="1">
      <c r="A133" s="106" t="s">
        <v>74</v>
      </c>
      <c r="B133" s="81" t="s">
        <v>75</v>
      </c>
      <c r="C133" s="10">
        <f t="shared" si="27"/>
        <v>23</v>
      </c>
      <c r="D133" s="14">
        <v>8</v>
      </c>
      <c r="E133" s="11">
        <f t="shared" si="28"/>
        <v>15</v>
      </c>
      <c r="F133" s="14">
        <v>2</v>
      </c>
      <c r="G133" s="14"/>
      <c r="H133" s="14"/>
      <c r="I133" s="14"/>
      <c r="J133" s="14">
        <v>1</v>
      </c>
      <c r="K133" s="14"/>
      <c r="L133" s="14">
        <v>4</v>
      </c>
      <c r="M133" s="14"/>
      <c r="N133" s="14"/>
      <c r="O133" s="14"/>
      <c r="P133" s="15">
        <v>8</v>
      </c>
      <c r="Q133" s="4"/>
      <c r="R133" s="60"/>
      <c r="S133" s="102"/>
    </row>
    <row r="134" spans="1:19" ht="12.75">
      <c r="A134" s="106" t="s">
        <v>76</v>
      </c>
      <c r="B134" s="81" t="s">
        <v>77</v>
      </c>
      <c r="C134" s="10">
        <f t="shared" si="27"/>
        <v>5336</v>
      </c>
      <c r="D134" s="24">
        <f>D139+D150+D163</f>
        <v>0</v>
      </c>
      <c r="E134" s="11">
        <f t="shared" si="28"/>
        <v>5336</v>
      </c>
      <c r="F134" s="24">
        <f>F139+F150+F163</f>
        <v>439</v>
      </c>
      <c r="G134" s="24">
        <f>G139+G150+G163</f>
        <v>203</v>
      </c>
      <c r="H134" s="24">
        <f aca="true" t="shared" si="50" ref="H134:O134">H139+H150+H163</f>
        <v>819</v>
      </c>
      <c r="I134" s="24">
        <f t="shared" si="50"/>
        <v>155</v>
      </c>
      <c r="J134" s="24">
        <f t="shared" si="50"/>
        <v>343</v>
      </c>
      <c r="K134" s="24">
        <f>K139+K150+K163</f>
        <v>46</v>
      </c>
      <c r="L134" s="24">
        <f t="shared" si="50"/>
        <v>118</v>
      </c>
      <c r="M134" s="24">
        <f t="shared" si="50"/>
        <v>81</v>
      </c>
      <c r="N134" s="24">
        <f t="shared" si="50"/>
        <v>1257</v>
      </c>
      <c r="O134" s="24">
        <f t="shared" si="50"/>
        <v>1508</v>
      </c>
      <c r="P134" s="25">
        <f>P139+P160+P163</f>
        <v>333</v>
      </c>
      <c r="Q134" s="25">
        <f>Q139+Q160+Q163</f>
        <v>34</v>
      </c>
      <c r="R134" s="25">
        <v>340</v>
      </c>
      <c r="S134" s="113">
        <v>350</v>
      </c>
    </row>
    <row r="135" spans="1:19" ht="12.75" customHeight="1" hidden="1">
      <c r="A135" s="101" t="s">
        <v>18</v>
      </c>
      <c r="B135" s="80"/>
      <c r="C135" s="10">
        <f t="shared" si="27"/>
        <v>0</v>
      </c>
      <c r="D135" s="14">
        <f>D140+D145+D151+D156+D164</f>
        <v>0</v>
      </c>
      <c r="E135" s="11">
        <f t="shared" si="28"/>
        <v>0</v>
      </c>
      <c r="F135" s="14">
        <f aca="true" t="shared" si="51" ref="F135:Q135">F140+F145+F151+F156+F164</f>
        <v>0</v>
      </c>
      <c r="G135" s="14">
        <f t="shared" si="51"/>
        <v>0</v>
      </c>
      <c r="H135" s="14">
        <f t="shared" si="51"/>
        <v>0</v>
      </c>
      <c r="I135" s="14">
        <f t="shared" si="51"/>
        <v>0</v>
      </c>
      <c r="J135" s="14">
        <f t="shared" si="51"/>
        <v>0</v>
      </c>
      <c r="K135" s="14">
        <f t="shared" si="51"/>
        <v>0</v>
      </c>
      <c r="L135" s="14">
        <f t="shared" si="51"/>
        <v>0</v>
      </c>
      <c r="M135" s="14">
        <f t="shared" si="51"/>
        <v>0</v>
      </c>
      <c r="N135" s="14">
        <f t="shared" si="51"/>
        <v>0</v>
      </c>
      <c r="O135" s="14">
        <f t="shared" si="51"/>
        <v>0</v>
      </c>
      <c r="P135" s="15">
        <f t="shared" si="51"/>
        <v>0</v>
      </c>
      <c r="Q135" s="4">
        <f t="shared" si="51"/>
        <v>0</v>
      </c>
      <c r="R135" s="60"/>
      <c r="S135" s="102"/>
    </row>
    <row r="136" spans="1:19" ht="12.75" customHeight="1" hidden="1">
      <c r="A136" s="101" t="s">
        <v>19</v>
      </c>
      <c r="B136" s="80"/>
      <c r="C136" s="10">
        <f t="shared" si="27"/>
        <v>81094</v>
      </c>
      <c r="D136" s="14">
        <f>SUM(D137:D138)</f>
        <v>6238</v>
      </c>
      <c r="E136" s="11">
        <f t="shared" si="28"/>
        <v>74856</v>
      </c>
      <c r="F136" s="14">
        <f>SUM(F137:F138)</f>
        <v>6238</v>
      </c>
      <c r="G136" s="14">
        <f>SUM(G137:G138)</f>
        <v>6238</v>
      </c>
      <c r="H136" s="14">
        <f aca="true" t="shared" si="52" ref="H136:Q136">SUM(H137:H138)</f>
        <v>6238</v>
      </c>
      <c r="I136" s="14">
        <f t="shared" si="52"/>
        <v>6238</v>
      </c>
      <c r="J136" s="14">
        <f t="shared" si="52"/>
        <v>6238</v>
      </c>
      <c r="K136" s="14">
        <f>SUM(K137:K138)</f>
        <v>6238</v>
      </c>
      <c r="L136" s="14">
        <f t="shared" si="52"/>
        <v>6238</v>
      </c>
      <c r="M136" s="14">
        <f t="shared" si="52"/>
        <v>6238</v>
      </c>
      <c r="N136" s="14">
        <f t="shared" si="52"/>
        <v>6238</v>
      </c>
      <c r="O136" s="14">
        <f t="shared" si="52"/>
        <v>6238</v>
      </c>
      <c r="P136" s="15">
        <f t="shared" si="52"/>
        <v>6238</v>
      </c>
      <c r="Q136" s="4">
        <f t="shared" si="52"/>
        <v>6238</v>
      </c>
      <c r="R136" s="60"/>
      <c r="S136" s="102"/>
    </row>
    <row r="137" spans="1:19" ht="12.75" customHeight="1" hidden="1">
      <c r="A137" s="101" t="s">
        <v>20</v>
      </c>
      <c r="B137" s="80"/>
      <c r="C137" s="10">
        <f t="shared" si="27"/>
        <v>0</v>
      </c>
      <c r="D137" s="14">
        <f>D142+D147+D153+D158+D166</f>
        <v>0</v>
      </c>
      <c r="E137" s="11">
        <f t="shared" si="28"/>
        <v>0</v>
      </c>
      <c r="F137" s="14">
        <f aca="true" t="shared" si="53" ref="F137:Q138">F142+F147+F153+F158+F166</f>
        <v>0</v>
      </c>
      <c r="G137" s="14">
        <f t="shared" si="53"/>
        <v>0</v>
      </c>
      <c r="H137" s="14">
        <f t="shared" si="53"/>
        <v>0</v>
      </c>
      <c r="I137" s="14">
        <f t="shared" si="53"/>
        <v>0</v>
      </c>
      <c r="J137" s="14">
        <f t="shared" si="53"/>
        <v>0</v>
      </c>
      <c r="K137" s="14">
        <f t="shared" si="53"/>
        <v>0</v>
      </c>
      <c r="L137" s="14">
        <f t="shared" si="53"/>
        <v>0</v>
      </c>
      <c r="M137" s="14">
        <f t="shared" si="53"/>
        <v>0</v>
      </c>
      <c r="N137" s="14">
        <f t="shared" si="53"/>
        <v>0</v>
      </c>
      <c r="O137" s="14">
        <f t="shared" si="53"/>
        <v>0</v>
      </c>
      <c r="P137" s="15">
        <f t="shared" si="53"/>
        <v>0</v>
      </c>
      <c r="Q137" s="4">
        <f t="shared" si="53"/>
        <v>0</v>
      </c>
      <c r="R137" s="60"/>
      <c r="S137" s="102"/>
    </row>
    <row r="138" spans="1:19" ht="12.75" customHeight="1" hidden="1">
      <c r="A138" s="103" t="s">
        <v>21</v>
      </c>
      <c r="B138" s="80"/>
      <c r="C138" s="10">
        <f t="shared" si="27"/>
        <v>81094</v>
      </c>
      <c r="D138" s="14">
        <f>D143+D148+D154+D159+D167</f>
        <v>6238</v>
      </c>
      <c r="E138" s="11">
        <f t="shared" si="28"/>
        <v>74856</v>
      </c>
      <c r="F138" s="14">
        <f t="shared" si="53"/>
        <v>6238</v>
      </c>
      <c r="G138" s="14">
        <f t="shared" si="53"/>
        <v>6238</v>
      </c>
      <c r="H138" s="14">
        <f t="shared" si="53"/>
        <v>6238</v>
      </c>
      <c r="I138" s="14">
        <f t="shared" si="53"/>
        <v>6238</v>
      </c>
      <c r="J138" s="14">
        <f t="shared" si="53"/>
        <v>6238</v>
      </c>
      <c r="K138" s="14">
        <f t="shared" si="53"/>
        <v>6238</v>
      </c>
      <c r="L138" s="14">
        <f t="shared" si="53"/>
        <v>6238</v>
      </c>
      <c r="M138" s="14">
        <f t="shared" si="53"/>
        <v>6238</v>
      </c>
      <c r="N138" s="14">
        <f t="shared" si="53"/>
        <v>6238</v>
      </c>
      <c r="O138" s="14">
        <f t="shared" si="53"/>
        <v>6238</v>
      </c>
      <c r="P138" s="15">
        <f t="shared" si="53"/>
        <v>6238</v>
      </c>
      <c r="Q138" s="4">
        <f t="shared" si="53"/>
        <v>6238</v>
      </c>
      <c r="R138" s="60"/>
      <c r="S138" s="102"/>
    </row>
    <row r="139" spans="1:19" ht="12.75">
      <c r="A139" s="104" t="s">
        <v>78</v>
      </c>
      <c r="B139" s="81" t="s">
        <v>275</v>
      </c>
      <c r="C139" s="10">
        <f t="shared" si="27"/>
        <v>385</v>
      </c>
      <c r="D139" s="14"/>
      <c r="E139" s="11">
        <f t="shared" si="28"/>
        <v>385</v>
      </c>
      <c r="F139" s="14">
        <v>12</v>
      </c>
      <c r="G139" s="14">
        <v>17</v>
      </c>
      <c r="H139" s="14">
        <v>17</v>
      </c>
      <c r="I139" s="14">
        <v>25</v>
      </c>
      <c r="J139" s="14">
        <v>61</v>
      </c>
      <c r="K139" s="14">
        <v>6</v>
      </c>
      <c r="L139" s="14">
        <v>31</v>
      </c>
      <c r="M139" s="14">
        <v>18</v>
      </c>
      <c r="N139" s="14">
        <v>25</v>
      </c>
      <c r="O139" s="14">
        <v>31</v>
      </c>
      <c r="P139" s="15">
        <v>108</v>
      </c>
      <c r="Q139" s="4">
        <v>34</v>
      </c>
      <c r="R139" s="75">
        <v>111</v>
      </c>
      <c r="S139" s="112">
        <v>115</v>
      </c>
    </row>
    <row r="140" spans="1:19" ht="12.75" customHeight="1" hidden="1">
      <c r="A140" s="101" t="s">
        <v>18</v>
      </c>
      <c r="B140" s="80"/>
      <c r="C140" s="10">
        <f t="shared" si="27"/>
        <v>0</v>
      </c>
      <c r="D140" s="14"/>
      <c r="E140" s="11">
        <f t="shared" si="28"/>
        <v>0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5"/>
      <c r="Q140" s="4"/>
      <c r="R140" s="60"/>
      <c r="S140" s="102"/>
    </row>
    <row r="141" spans="1:19" ht="12.75" customHeight="1" hidden="1">
      <c r="A141" s="101" t="s">
        <v>19</v>
      </c>
      <c r="B141" s="80"/>
      <c r="C141" s="10">
        <f t="shared" si="27"/>
        <v>4667</v>
      </c>
      <c r="D141" s="14">
        <f>SUM(D142:D143)</f>
        <v>359</v>
      </c>
      <c r="E141" s="11">
        <f t="shared" si="28"/>
        <v>4308</v>
      </c>
      <c r="F141" s="14">
        <f>SUM(F142:F143)</f>
        <v>359</v>
      </c>
      <c r="G141" s="14">
        <f>SUM(G142:G143)</f>
        <v>359</v>
      </c>
      <c r="H141" s="14">
        <f aca="true" t="shared" si="54" ref="H141:Q141">SUM(H142:H143)</f>
        <v>359</v>
      </c>
      <c r="I141" s="14">
        <f t="shared" si="54"/>
        <v>359</v>
      </c>
      <c r="J141" s="14">
        <f t="shared" si="54"/>
        <v>359</v>
      </c>
      <c r="K141" s="14">
        <f>SUM(K142:K143)</f>
        <v>359</v>
      </c>
      <c r="L141" s="14">
        <f t="shared" si="54"/>
        <v>359</v>
      </c>
      <c r="M141" s="14">
        <f t="shared" si="54"/>
        <v>359</v>
      </c>
      <c r="N141" s="14">
        <f t="shared" si="54"/>
        <v>359</v>
      </c>
      <c r="O141" s="14">
        <f t="shared" si="54"/>
        <v>359</v>
      </c>
      <c r="P141" s="15">
        <f t="shared" si="54"/>
        <v>359</v>
      </c>
      <c r="Q141" s="4">
        <f t="shared" si="54"/>
        <v>359</v>
      </c>
      <c r="R141" s="60"/>
      <c r="S141" s="102"/>
    </row>
    <row r="142" spans="1:19" ht="12.75" customHeight="1" hidden="1">
      <c r="A142" s="101" t="s">
        <v>20</v>
      </c>
      <c r="B142" s="80"/>
      <c r="C142" s="10">
        <f t="shared" si="27"/>
        <v>0</v>
      </c>
      <c r="D142" s="14"/>
      <c r="E142" s="11">
        <f t="shared" si="28"/>
        <v>0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5"/>
      <c r="Q142" s="4"/>
      <c r="R142" s="60"/>
      <c r="S142" s="102"/>
    </row>
    <row r="143" spans="1:19" ht="12.75" customHeight="1" hidden="1">
      <c r="A143" s="103" t="s">
        <v>21</v>
      </c>
      <c r="B143" s="80"/>
      <c r="C143" s="10">
        <f t="shared" si="27"/>
        <v>4667</v>
      </c>
      <c r="D143" s="14">
        <v>359</v>
      </c>
      <c r="E143" s="11">
        <f t="shared" si="28"/>
        <v>4308</v>
      </c>
      <c r="F143" s="14">
        <v>359</v>
      </c>
      <c r="G143" s="14">
        <v>359</v>
      </c>
      <c r="H143" s="14">
        <v>359</v>
      </c>
      <c r="I143" s="14">
        <v>359</v>
      </c>
      <c r="J143" s="14">
        <v>359</v>
      </c>
      <c r="K143" s="14">
        <v>359</v>
      </c>
      <c r="L143" s="14">
        <v>359</v>
      </c>
      <c r="M143" s="14">
        <v>359</v>
      </c>
      <c r="N143" s="14">
        <v>359</v>
      </c>
      <c r="O143" s="14">
        <v>359</v>
      </c>
      <c r="P143" s="15">
        <v>359</v>
      </c>
      <c r="Q143" s="4">
        <v>359</v>
      </c>
      <c r="R143" s="60"/>
      <c r="S143" s="102"/>
    </row>
    <row r="144" spans="1:19" ht="15" customHeight="1" hidden="1">
      <c r="A144" s="104" t="s">
        <v>79</v>
      </c>
      <c r="B144" s="81" t="s">
        <v>80</v>
      </c>
      <c r="C144" s="10">
        <f aca="true" t="shared" si="55" ref="C144:C210">E144+D144</f>
        <v>0</v>
      </c>
      <c r="D144" s="14">
        <f>SUM(D145:D146)</f>
        <v>0</v>
      </c>
      <c r="E144" s="11">
        <f aca="true" t="shared" si="56" ref="E144:E210">SUM(F144:Q144)</f>
        <v>0</v>
      </c>
      <c r="F144" s="14">
        <f>SUM(F145:F146)</f>
        <v>0</v>
      </c>
      <c r="G144" s="14">
        <f>SUM(G145:G146)</f>
        <v>0</v>
      </c>
      <c r="H144" s="14">
        <f aca="true" t="shared" si="57" ref="H144:Q144">SUM(H145:H146)</f>
        <v>0</v>
      </c>
      <c r="I144" s="14">
        <f t="shared" si="57"/>
        <v>0</v>
      </c>
      <c r="J144" s="14">
        <f t="shared" si="57"/>
        <v>0</v>
      </c>
      <c r="K144" s="14">
        <f>SUM(K145:K146)</f>
        <v>0</v>
      </c>
      <c r="L144" s="14">
        <f t="shared" si="57"/>
        <v>0</v>
      </c>
      <c r="M144" s="14">
        <f t="shared" si="57"/>
        <v>0</v>
      </c>
      <c r="N144" s="14">
        <f t="shared" si="57"/>
        <v>0</v>
      </c>
      <c r="O144" s="14">
        <f t="shared" si="57"/>
        <v>0</v>
      </c>
      <c r="P144" s="15">
        <f t="shared" si="57"/>
        <v>0</v>
      </c>
      <c r="Q144" s="4">
        <f t="shared" si="57"/>
        <v>0</v>
      </c>
      <c r="R144" s="60"/>
      <c r="S144" s="102"/>
    </row>
    <row r="145" spans="1:19" ht="12.75" customHeight="1" hidden="1">
      <c r="A145" s="101" t="s">
        <v>18</v>
      </c>
      <c r="B145" s="80"/>
      <c r="C145" s="10">
        <f t="shared" si="55"/>
        <v>0</v>
      </c>
      <c r="D145" s="14"/>
      <c r="E145" s="11">
        <f t="shared" si="56"/>
        <v>0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5"/>
      <c r="Q145" s="4"/>
      <c r="R145" s="60"/>
      <c r="S145" s="102"/>
    </row>
    <row r="146" spans="1:19" ht="12.75" customHeight="1" hidden="1">
      <c r="A146" s="101" t="s">
        <v>19</v>
      </c>
      <c r="B146" s="80"/>
      <c r="C146" s="10">
        <f t="shared" si="55"/>
        <v>0</v>
      </c>
      <c r="D146" s="14">
        <f>SUM(D147:D148)</f>
        <v>0</v>
      </c>
      <c r="E146" s="11">
        <f t="shared" si="56"/>
        <v>0</v>
      </c>
      <c r="F146" s="14">
        <f>SUM(F147:F148)</f>
        <v>0</v>
      </c>
      <c r="G146" s="14">
        <f>SUM(G147:G148)</f>
        <v>0</v>
      </c>
      <c r="H146" s="14">
        <f aca="true" t="shared" si="58" ref="H146:Q146">SUM(H147:H148)</f>
        <v>0</v>
      </c>
      <c r="I146" s="14">
        <f t="shared" si="58"/>
        <v>0</v>
      </c>
      <c r="J146" s="14">
        <f t="shared" si="58"/>
        <v>0</v>
      </c>
      <c r="K146" s="14">
        <f>SUM(K147:K148)</f>
        <v>0</v>
      </c>
      <c r="L146" s="14">
        <f t="shared" si="58"/>
        <v>0</v>
      </c>
      <c r="M146" s="14">
        <f t="shared" si="58"/>
        <v>0</v>
      </c>
      <c r="N146" s="14">
        <f t="shared" si="58"/>
        <v>0</v>
      </c>
      <c r="O146" s="14">
        <f t="shared" si="58"/>
        <v>0</v>
      </c>
      <c r="P146" s="15">
        <f t="shared" si="58"/>
        <v>0</v>
      </c>
      <c r="Q146" s="4">
        <f t="shared" si="58"/>
        <v>0</v>
      </c>
      <c r="R146" s="60"/>
      <c r="S146" s="102"/>
    </row>
    <row r="147" spans="1:19" ht="12.75" customHeight="1" hidden="1">
      <c r="A147" s="101" t="s">
        <v>20</v>
      </c>
      <c r="B147" s="80"/>
      <c r="C147" s="10">
        <f t="shared" si="55"/>
        <v>0</v>
      </c>
      <c r="D147" s="14"/>
      <c r="E147" s="11">
        <f t="shared" si="56"/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5"/>
      <c r="Q147" s="4"/>
      <c r="R147" s="60"/>
      <c r="S147" s="102"/>
    </row>
    <row r="148" spans="1:19" ht="12.75" customHeight="1" hidden="1">
      <c r="A148" s="103" t="s">
        <v>21</v>
      </c>
      <c r="B148" s="80"/>
      <c r="C148" s="10">
        <f t="shared" si="55"/>
        <v>0</v>
      </c>
      <c r="D148" s="14"/>
      <c r="E148" s="11">
        <f t="shared" si="56"/>
        <v>0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5"/>
      <c r="Q148" s="4"/>
      <c r="R148" s="60"/>
      <c r="S148" s="102"/>
    </row>
    <row r="149" spans="1:19" ht="25.5" customHeight="1" hidden="1">
      <c r="A149" s="104" t="s">
        <v>81</v>
      </c>
      <c r="B149" s="81" t="s">
        <v>82</v>
      </c>
      <c r="C149" s="10">
        <f t="shared" si="55"/>
        <v>0</v>
      </c>
      <c r="D149" s="14">
        <v>0</v>
      </c>
      <c r="E149" s="11">
        <f t="shared" si="56"/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5">
        <v>0</v>
      </c>
      <c r="Q149" s="4">
        <v>0</v>
      </c>
      <c r="R149" s="60"/>
      <c r="S149" s="102"/>
    </row>
    <row r="150" spans="1:19" ht="12.75">
      <c r="A150" s="104" t="s">
        <v>83</v>
      </c>
      <c r="B150" s="81" t="s">
        <v>84</v>
      </c>
      <c r="C150" s="10">
        <f t="shared" si="55"/>
        <v>0</v>
      </c>
      <c r="D150" s="14"/>
      <c r="E150" s="11">
        <f t="shared" si="56"/>
        <v>0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5"/>
      <c r="Q150" s="4"/>
      <c r="R150" s="60"/>
      <c r="S150" s="102"/>
    </row>
    <row r="151" spans="1:19" ht="12.75" customHeight="1" hidden="1">
      <c r="A151" s="101" t="s">
        <v>18</v>
      </c>
      <c r="B151" s="80"/>
      <c r="C151" s="10">
        <f t="shared" si="55"/>
        <v>0</v>
      </c>
      <c r="D151" s="14"/>
      <c r="E151" s="11">
        <f t="shared" si="56"/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5"/>
      <c r="Q151" s="4"/>
      <c r="R151" s="60"/>
      <c r="S151" s="102"/>
    </row>
    <row r="152" spans="1:19" ht="12.75" customHeight="1" hidden="1">
      <c r="A152" s="101" t="s">
        <v>19</v>
      </c>
      <c r="B152" s="80"/>
      <c r="C152" s="10">
        <f t="shared" si="55"/>
        <v>78</v>
      </c>
      <c r="D152" s="14">
        <f>SUM(D153:D154)</f>
        <v>6</v>
      </c>
      <c r="E152" s="11">
        <f t="shared" si="56"/>
        <v>72</v>
      </c>
      <c r="F152" s="14">
        <f>SUM(F153:F154)</f>
        <v>6</v>
      </c>
      <c r="G152" s="14">
        <f>SUM(G153:G154)</f>
        <v>6</v>
      </c>
      <c r="H152" s="14">
        <f aca="true" t="shared" si="59" ref="H152:Q152">SUM(H153:H154)</f>
        <v>6</v>
      </c>
      <c r="I152" s="14">
        <f t="shared" si="59"/>
        <v>6</v>
      </c>
      <c r="J152" s="14">
        <f t="shared" si="59"/>
        <v>6</v>
      </c>
      <c r="K152" s="14">
        <f>SUM(K153:K154)</f>
        <v>6</v>
      </c>
      <c r="L152" s="14">
        <f t="shared" si="59"/>
        <v>6</v>
      </c>
      <c r="M152" s="14">
        <f t="shared" si="59"/>
        <v>6</v>
      </c>
      <c r="N152" s="14">
        <f t="shared" si="59"/>
        <v>6</v>
      </c>
      <c r="O152" s="14">
        <f t="shared" si="59"/>
        <v>6</v>
      </c>
      <c r="P152" s="15">
        <f t="shared" si="59"/>
        <v>6</v>
      </c>
      <c r="Q152" s="4">
        <f t="shared" si="59"/>
        <v>6</v>
      </c>
      <c r="R152" s="60"/>
      <c r="S152" s="102"/>
    </row>
    <row r="153" spans="1:19" ht="12.75" customHeight="1" hidden="1">
      <c r="A153" s="101" t="s">
        <v>20</v>
      </c>
      <c r="B153" s="80"/>
      <c r="C153" s="10">
        <f t="shared" si="55"/>
        <v>0</v>
      </c>
      <c r="D153" s="14"/>
      <c r="E153" s="11">
        <f t="shared" si="56"/>
        <v>0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5"/>
      <c r="Q153" s="4"/>
      <c r="R153" s="60"/>
      <c r="S153" s="102"/>
    </row>
    <row r="154" spans="1:19" ht="12.75" customHeight="1" hidden="1">
      <c r="A154" s="103" t="s">
        <v>21</v>
      </c>
      <c r="B154" s="80"/>
      <c r="C154" s="10">
        <f t="shared" si="55"/>
        <v>78</v>
      </c>
      <c r="D154" s="14">
        <v>6</v>
      </c>
      <c r="E154" s="11">
        <f t="shared" si="56"/>
        <v>72</v>
      </c>
      <c r="F154" s="14">
        <v>6</v>
      </c>
      <c r="G154" s="14">
        <v>6</v>
      </c>
      <c r="H154" s="14">
        <v>6</v>
      </c>
      <c r="I154" s="14">
        <v>6</v>
      </c>
      <c r="J154" s="14">
        <v>6</v>
      </c>
      <c r="K154" s="14">
        <v>6</v>
      </c>
      <c r="L154" s="14">
        <v>6</v>
      </c>
      <c r="M154" s="14">
        <v>6</v>
      </c>
      <c r="N154" s="14">
        <v>6</v>
      </c>
      <c r="O154" s="14">
        <v>6</v>
      </c>
      <c r="P154" s="15">
        <v>6</v>
      </c>
      <c r="Q154" s="4">
        <v>6</v>
      </c>
      <c r="R154" s="60"/>
      <c r="S154" s="102"/>
    </row>
    <row r="155" spans="1:19" ht="15" customHeight="1" hidden="1">
      <c r="A155" s="106" t="s">
        <v>85</v>
      </c>
      <c r="B155" s="81" t="s">
        <v>86</v>
      </c>
      <c r="C155" s="10">
        <f t="shared" si="55"/>
        <v>0</v>
      </c>
      <c r="D155" s="14">
        <f>SUM(D156:D157)</f>
        <v>0</v>
      </c>
      <c r="E155" s="11">
        <f t="shared" si="56"/>
        <v>0</v>
      </c>
      <c r="F155" s="14">
        <f>SUM(F156:F157)</f>
        <v>0</v>
      </c>
      <c r="G155" s="14">
        <f>SUM(G156:G157)</f>
        <v>0</v>
      </c>
      <c r="H155" s="14">
        <f aca="true" t="shared" si="60" ref="H155:Q155">SUM(H156:H157)</f>
        <v>0</v>
      </c>
      <c r="I155" s="14">
        <f t="shared" si="60"/>
        <v>0</v>
      </c>
      <c r="J155" s="14">
        <f t="shared" si="60"/>
        <v>0</v>
      </c>
      <c r="K155" s="14">
        <f>SUM(K156:K157)</f>
        <v>0</v>
      </c>
      <c r="L155" s="14">
        <f t="shared" si="60"/>
        <v>0</v>
      </c>
      <c r="M155" s="14">
        <f t="shared" si="60"/>
        <v>0</v>
      </c>
      <c r="N155" s="14">
        <f t="shared" si="60"/>
        <v>0</v>
      </c>
      <c r="O155" s="14">
        <f t="shared" si="60"/>
        <v>0</v>
      </c>
      <c r="P155" s="15">
        <f t="shared" si="60"/>
        <v>0</v>
      </c>
      <c r="Q155" s="4">
        <f t="shared" si="60"/>
        <v>0</v>
      </c>
      <c r="R155" s="60"/>
      <c r="S155" s="102"/>
    </row>
    <row r="156" spans="1:19" ht="12.75" customHeight="1" hidden="1">
      <c r="A156" s="101" t="s">
        <v>18</v>
      </c>
      <c r="B156" s="80"/>
      <c r="C156" s="10">
        <f t="shared" si="55"/>
        <v>0</v>
      </c>
      <c r="D156" s="14"/>
      <c r="E156" s="11">
        <f t="shared" si="56"/>
        <v>0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5"/>
      <c r="Q156" s="4"/>
      <c r="R156" s="60"/>
      <c r="S156" s="102"/>
    </row>
    <row r="157" spans="1:19" ht="12.75" customHeight="1" hidden="1">
      <c r="A157" s="101" t="s">
        <v>19</v>
      </c>
      <c r="B157" s="80"/>
      <c r="C157" s="10">
        <f t="shared" si="55"/>
        <v>0</v>
      </c>
      <c r="D157" s="14">
        <f>SUM(D158:D159)</f>
        <v>0</v>
      </c>
      <c r="E157" s="11">
        <f t="shared" si="56"/>
        <v>0</v>
      </c>
      <c r="F157" s="14">
        <f>SUM(F158:F159)</f>
        <v>0</v>
      </c>
      <c r="G157" s="14">
        <f>SUM(G158:G159)</f>
        <v>0</v>
      </c>
      <c r="H157" s="14">
        <f aca="true" t="shared" si="61" ref="H157:Q157">SUM(H158:H159)</f>
        <v>0</v>
      </c>
      <c r="I157" s="14">
        <f t="shared" si="61"/>
        <v>0</v>
      </c>
      <c r="J157" s="14">
        <f t="shared" si="61"/>
        <v>0</v>
      </c>
      <c r="K157" s="14">
        <f>SUM(K158:K159)</f>
        <v>0</v>
      </c>
      <c r="L157" s="14">
        <f t="shared" si="61"/>
        <v>0</v>
      </c>
      <c r="M157" s="14">
        <f t="shared" si="61"/>
        <v>0</v>
      </c>
      <c r="N157" s="14">
        <f t="shared" si="61"/>
        <v>0</v>
      </c>
      <c r="O157" s="14">
        <f t="shared" si="61"/>
        <v>0</v>
      </c>
      <c r="P157" s="15">
        <f t="shared" si="61"/>
        <v>0</v>
      </c>
      <c r="Q157" s="4">
        <f t="shared" si="61"/>
        <v>0</v>
      </c>
      <c r="R157" s="60"/>
      <c r="S157" s="102"/>
    </row>
    <row r="158" spans="1:19" ht="12.75" customHeight="1" hidden="1">
      <c r="A158" s="101" t="s">
        <v>20</v>
      </c>
      <c r="B158" s="80"/>
      <c r="C158" s="10">
        <f t="shared" si="55"/>
        <v>0</v>
      </c>
      <c r="D158" s="14"/>
      <c r="E158" s="11">
        <f t="shared" si="56"/>
        <v>0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5"/>
      <c r="Q158" s="4"/>
      <c r="R158" s="60"/>
      <c r="S158" s="102"/>
    </row>
    <row r="159" spans="1:19" ht="12.75" customHeight="1" hidden="1">
      <c r="A159" s="103" t="s">
        <v>21</v>
      </c>
      <c r="B159" s="80"/>
      <c r="C159" s="10">
        <f t="shared" si="55"/>
        <v>0</v>
      </c>
      <c r="D159" s="14"/>
      <c r="E159" s="11">
        <f t="shared" si="56"/>
        <v>0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5"/>
      <c r="Q159" s="4"/>
      <c r="R159" s="60"/>
      <c r="S159" s="102"/>
    </row>
    <row r="160" spans="1:19" ht="12.75" customHeight="1">
      <c r="A160" s="103" t="s">
        <v>85</v>
      </c>
      <c r="B160" s="82" t="s">
        <v>276</v>
      </c>
      <c r="C160" s="10"/>
      <c r="D160" s="14"/>
      <c r="E160" s="11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7">
        <f>P161+P162</f>
        <v>0</v>
      </c>
      <c r="Q160" s="17">
        <f>Q161+Q162</f>
        <v>0</v>
      </c>
      <c r="R160" s="17">
        <f>R161+R162</f>
        <v>0</v>
      </c>
      <c r="S160" s="114">
        <f>S161+S162</f>
        <v>0</v>
      </c>
    </row>
    <row r="161" spans="1:19" ht="12.75" customHeight="1">
      <c r="A161" s="103" t="s">
        <v>87</v>
      </c>
      <c r="B161" s="82" t="s">
        <v>88</v>
      </c>
      <c r="C161" s="10"/>
      <c r="D161" s="14"/>
      <c r="E161" s="11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5"/>
      <c r="Q161" s="4"/>
      <c r="R161" s="75"/>
      <c r="S161" s="112"/>
    </row>
    <row r="162" spans="1:19" ht="12.75" customHeight="1">
      <c r="A162" s="103" t="s">
        <v>89</v>
      </c>
      <c r="B162" s="82" t="s">
        <v>90</v>
      </c>
      <c r="C162" s="10"/>
      <c r="D162" s="14"/>
      <c r="E162" s="11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5"/>
      <c r="Q162" s="4"/>
      <c r="R162" s="75"/>
      <c r="S162" s="112"/>
    </row>
    <row r="163" spans="1:19" ht="12.75">
      <c r="A163" s="106" t="s">
        <v>91</v>
      </c>
      <c r="B163" s="81" t="s">
        <v>92</v>
      </c>
      <c r="C163" s="10">
        <f t="shared" si="55"/>
        <v>4951</v>
      </c>
      <c r="D163" s="26"/>
      <c r="E163" s="11">
        <f t="shared" si="56"/>
        <v>4951</v>
      </c>
      <c r="F163" s="26">
        <v>427</v>
      </c>
      <c r="G163" s="26">
        <v>186</v>
      </c>
      <c r="H163" s="26">
        <v>802</v>
      </c>
      <c r="I163" s="26">
        <v>130</v>
      </c>
      <c r="J163" s="26">
        <v>282</v>
      </c>
      <c r="K163" s="26">
        <v>40</v>
      </c>
      <c r="L163" s="26">
        <v>87</v>
      </c>
      <c r="M163" s="26">
        <v>63</v>
      </c>
      <c r="N163" s="26">
        <v>1232</v>
      </c>
      <c r="O163" s="26">
        <v>1477</v>
      </c>
      <c r="P163" s="27">
        <f>P264+P265</f>
        <v>225</v>
      </c>
      <c r="Q163" s="27">
        <f>Q264+Q265</f>
        <v>0</v>
      </c>
      <c r="R163" s="27">
        <f>R264+R265</f>
        <v>154</v>
      </c>
      <c r="S163" s="115">
        <f>S264+S265</f>
        <v>161</v>
      </c>
    </row>
    <row r="164" spans="1:19" ht="12.75" customHeight="1" hidden="1">
      <c r="A164" s="101" t="s">
        <v>18</v>
      </c>
      <c r="B164" s="80"/>
      <c r="C164" s="10">
        <f t="shared" si="55"/>
        <v>0</v>
      </c>
      <c r="D164" s="14">
        <f>D169+D184+D174+D179+D189</f>
        <v>0</v>
      </c>
      <c r="E164" s="11">
        <f t="shared" si="56"/>
        <v>0</v>
      </c>
      <c r="F164" s="14">
        <f aca="true" t="shared" si="62" ref="F164:Q164">F169+F184+F174+F179+F189</f>
        <v>0</v>
      </c>
      <c r="G164" s="14">
        <f t="shared" si="62"/>
        <v>0</v>
      </c>
      <c r="H164" s="14">
        <f t="shared" si="62"/>
        <v>0</v>
      </c>
      <c r="I164" s="14">
        <f t="shared" si="62"/>
        <v>0</v>
      </c>
      <c r="J164" s="14">
        <f t="shared" si="62"/>
        <v>0</v>
      </c>
      <c r="K164" s="14">
        <f t="shared" si="62"/>
        <v>0</v>
      </c>
      <c r="L164" s="14">
        <f t="shared" si="62"/>
        <v>0</v>
      </c>
      <c r="M164" s="14">
        <f t="shared" si="62"/>
        <v>0</v>
      </c>
      <c r="N164" s="14">
        <f t="shared" si="62"/>
        <v>0</v>
      </c>
      <c r="O164" s="14">
        <f t="shared" si="62"/>
        <v>0</v>
      </c>
      <c r="P164" s="15">
        <f t="shared" si="62"/>
        <v>0</v>
      </c>
      <c r="Q164" s="4">
        <f t="shared" si="62"/>
        <v>0</v>
      </c>
      <c r="R164" s="60"/>
      <c r="S164" s="102"/>
    </row>
    <row r="165" spans="1:19" ht="12.75" customHeight="1" hidden="1">
      <c r="A165" s="101" t="s">
        <v>19</v>
      </c>
      <c r="B165" s="80"/>
      <c r="C165" s="10">
        <f t="shared" si="55"/>
        <v>76349</v>
      </c>
      <c r="D165" s="14">
        <f>SUM(D166:D167)</f>
        <v>5873</v>
      </c>
      <c r="E165" s="11">
        <f t="shared" si="56"/>
        <v>70476</v>
      </c>
      <c r="F165" s="14">
        <f>SUM(F166:F167)</f>
        <v>5873</v>
      </c>
      <c r="G165" s="14">
        <f>SUM(G166:G167)</f>
        <v>5873</v>
      </c>
      <c r="H165" s="14">
        <f aca="true" t="shared" si="63" ref="H165:Q165">SUM(H166:H167)</f>
        <v>5873</v>
      </c>
      <c r="I165" s="14">
        <f t="shared" si="63"/>
        <v>5873</v>
      </c>
      <c r="J165" s="14">
        <f t="shared" si="63"/>
        <v>5873</v>
      </c>
      <c r="K165" s="14">
        <f>SUM(K166:K167)</f>
        <v>5873</v>
      </c>
      <c r="L165" s="14">
        <f t="shared" si="63"/>
        <v>5873</v>
      </c>
      <c r="M165" s="14">
        <f t="shared" si="63"/>
        <v>5873</v>
      </c>
      <c r="N165" s="14">
        <f t="shared" si="63"/>
        <v>5873</v>
      </c>
      <c r="O165" s="14">
        <f t="shared" si="63"/>
        <v>5873</v>
      </c>
      <c r="P165" s="15">
        <f t="shared" si="63"/>
        <v>5873</v>
      </c>
      <c r="Q165" s="4">
        <f t="shared" si="63"/>
        <v>5873</v>
      </c>
      <c r="R165" s="60"/>
      <c r="S165" s="102"/>
    </row>
    <row r="166" spans="1:19" ht="12.75" customHeight="1" hidden="1">
      <c r="A166" s="101" t="s">
        <v>20</v>
      </c>
      <c r="B166" s="80"/>
      <c r="C166" s="10">
        <f t="shared" si="55"/>
        <v>0</v>
      </c>
      <c r="D166" s="14">
        <f>D171+D186+D176+D181+D191</f>
        <v>0</v>
      </c>
      <c r="E166" s="11">
        <f t="shared" si="56"/>
        <v>0</v>
      </c>
      <c r="F166" s="14">
        <f aca="true" t="shared" si="64" ref="F166:Q167">F171+F186+F176+F181+F191</f>
        <v>0</v>
      </c>
      <c r="G166" s="14">
        <f t="shared" si="64"/>
        <v>0</v>
      </c>
      <c r="H166" s="14">
        <f t="shared" si="64"/>
        <v>0</v>
      </c>
      <c r="I166" s="14">
        <f t="shared" si="64"/>
        <v>0</v>
      </c>
      <c r="J166" s="14">
        <f t="shared" si="64"/>
        <v>0</v>
      </c>
      <c r="K166" s="14">
        <f t="shared" si="64"/>
        <v>0</v>
      </c>
      <c r="L166" s="14">
        <f t="shared" si="64"/>
        <v>0</v>
      </c>
      <c r="M166" s="14">
        <f t="shared" si="64"/>
        <v>0</v>
      </c>
      <c r="N166" s="14">
        <f t="shared" si="64"/>
        <v>0</v>
      </c>
      <c r="O166" s="14">
        <f t="shared" si="64"/>
        <v>0</v>
      </c>
      <c r="P166" s="15">
        <f t="shared" si="64"/>
        <v>0</v>
      </c>
      <c r="Q166" s="4">
        <f t="shared" si="64"/>
        <v>0</v>
      </c>
      <c r="R166" s="60"/>
      <c r="S166" s="102"/>
    </row>
    <row r="167" spans="1:19" ht="12.75" customHeight="1" hidden="1">
      <c r="A167" s="103" t="s">
        <v>21</v>
      </c>
      <c r="B167" s="80"/>
      <c r="C167" s="10">
        <f t="shared" si="55"/>
        <v>76349</v>
      </c>
      <c r="D167" s="14">
        <f>D172+D187+D177+D182+D192</f>
        <v>5873</v>
      </c>
      <c r="E167" s="11">
        <f t="shared" si="56"/>
        <v>70476</v>
      </c>
      <c r="F167" s="14">
        <f t="shared" si="64"/>
        <v>5873</v>
      </c>
      <c r="G167" s="14">
        <f t="shared" si="64"/>
        <v>5873</v>
      </c>
      <c r="H167" s="14">
        <f t="shared" si="64"/>
        <v>5873</v>
      </c>
      <c r="I167" s="14">
        <f t="shared" si="64"/>
        <v>5873</v>
      </c>
      <c r="J167" s="14">
        <f t="shared" si="64"/>
        <v>5873</v>
      </c>
      <c r="K167" s="14">
        <f t="shared" si="64"/>
        <v>5873</v>
      </c>
      <c r="L167" s="14">
        <f t="shared" si="64"/>
        <v>5873</v>
      </c>
      <c r="M167" s="14">
        <f t="shared" si="64"/>
        <v>5873</v>
      </c>
      <c r="N167" s="14">
        <f t="shared" si="64"/>
        <v>5873</v>
      </c>
      <c r="O167" s="14">
        <f t="shared" si="64"/>
        <v>5873</v>
      </c>
      <c r="P167" s="15">
        <f t="shared" si="64"/>
        <v>5873</v>
      </c>
      <c r="Q167" s="4">
        <f t="shared" si="64"/>
        <v>5873</v>
      </c>
      <c r="R167" s="60"/>
      <c r="S167" s="102"/>
    </row>
    <row r="168" spans="1:19" ht="16.5" customHeight="1" hidden="1">
      <c r="A168" s="104" t="s">
        <v>93</v>
      </c>
      <c r="B168" s="81" t="s">
        <v>94</v>
      </c>
      <c r="C168" s="10">
        <f t="shared" si="55"/>
        <v>8320</v>
      </c>
      <c r="D168" s="14">
        <f>SUM(D169:D170)</f>
        <v>640</v>
      </c>
      <c r="E168" s="11">
        <f t="shared" si="56"/>
        <v>7680</v>
      </c>
      <c r="F168" s="14">
        <f>SUM(F169:F170)</f>
        <v>640</v>
      </c>
      <c r="G168" s="14">
        <f>SUM(G169:G170)</f>
        <v>640</v>
      </c>
      <c r="H168" s="14">
        <f aca="true" t="shared" si="65" ref="H168:Q168">SUM(H169:H170)</f>
        <v>640</v>
      </c>
      <c r="I168" s="14">
        <f t="shared" si="65"/>
        <v>640</v>
      </c>
      <c r="J168" s="14">
        <f t="shared" si="65"/>
        <v>640</v>
      </c>
      <c r="K168" s="14">
        <f>SUM(K169:K170)</f>
        <v>640</v>
      </c>
      <c r="L168" s="14">
        <f t="shared" si="65"/>
        <v>640</v>
      </c>
      <c r="M168" s="14">
        <f t="shared" si="65"/>
        <v>640</v>
      </c>
      <c r="N168" s="14">
        <f t="shared" si="65"/>
        <v>640</v>
      </c>
      <c r="O168" s="14">
        <f t="shared" si="65"/>
        <v>640</v>
      </c>
      <c r="P168" s="15">
        <f t="shared" si="65"/>
        <v>640</v>
      </c>
      <c r="Q168" s="4">
        <f t="shared" si="65"/>
        <v>640</v>
      </c>
      <c r="R168" s="60"/>
      <c r="S168" s="102"/>
    </row>
    <row r="169" spans="1:19" ht="12.75" customHeight="1" hidden="1">
      <c r="A169" s="101" t="s">
        <v>18</v>
      </c>
      <c r="B169" s="80"/>
      <c r="C169" s="10">
        <f t="shared" si="55"/>
        <v>0</v>
      </c>
      <c r="D169" s="14"/>
      <c r="E169" s="11">
        <f t="shared" si="56"/>
        <v>0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5"/>
      <c r="Q169" s="4"/>
      <c r="R169" s="60"/>
      <c r="S169" s="102"/>
    </row>
    <row r="170" spans="1:19" ht="12.75" customHeight="1" hidden="1">
      <c r="A170" s="101" t="s">
        <v>19</v>
      </c>
      <c r="B170" s="80"/>
      <c r="C170" s="10">
        <f t="shared" si="55"/>
        <v>8320</v>
      </c>
      <c r="D170" s="14">
        <f>SUM(D171:D172)</f>
        <v>640</v>
      </c>
      <c r="E170" s="11">
        <f t="shared" si="56"/>
        <v>7680</v>
      </c>
      <c r="F170" s="14">
        <f>SUM(F171:F172)</f>
        <v>640</v>
      </c>
      <c r="G170" s="14">
        <f>SUM(G171:G172)</f>
        <v>640</v>
      </c>
      <c r="H170" s="14">
        <f aca="true" t="shared" si="66" ref="H170:Q170">SUM(H171:H172)</f>
        <v>640</v>
      </c>
      <c r="I170" s="14">
        <f t="shared" si="66"/>
        <v>640</v>
      </c>
      <c r="J170" s="14">
        <f t="shared" si="66"/>
        <v>640</v>
      </c>
      <c r="K170" s="14">
        <f>SUM(K171:K172)</f>
        <v>640</v>
      </c>
      <c r="L170" s="14">
        <f t="shared" si="66"/>
        <v>640</v>
      </c>
      <c r="M170" s="14">
        <f t="shared" si="66"/>
        <v>640</v>
      </c>
      <c r="N170" s="14">
        <f t="shared" si="66"/>
        <v>640</v>
      </c>
      <c r="O170" s="14">
        <f t="shared" si="66"/>
        <v>640</v>
      </c>
      <c r="P170" s="15">
        <f t="shared" si="66"/>
        <v>640</v>
      </c>
      <c r="Q170" s="4">
        <f t="shared" si="66"/>
        <v>640</v>
      </c>
      <c r="R170" s="60"/>
      <c r="S170" s="102"/>
    </row>
    <row r="171" spans="1:19" ht="12.75" customHeight="1" hidden="1">
      <c r="A171" s="101" t="s">
        <v>20</v>
      </c>
      <c r="B171" s="80"/>
      <c r="C171" s="10">
        <f t="shared" si="55"/>
        <v>0</v>
      </c>
      <c r="D171" s="14"/>
      <c r="E171" s="11">
        <f t="shared" si="56"/>
        <v>0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5"/>
      <c r="Q171" s="4"/>
      <c r="R171" s="60"/>
      <c r="S171" s="102"/>
    </row>
    <row r="172" spans="1:19" ht="12.75" customHeight="1" hidden="1">
      <c r="A172" s="103" t="s">
        <v>21</v>
      </c>
      <c r="B172" s="80"/>
      <c r="C172" s="10">
        <f t="shared" si="55"/>
        <v>8320</v>
      </c>
      <c r="D172" s="14">
        <v>640</v>
      </c>
      <c r="E172" s="11">
        <f t="shared" si="56"/>
        <v>7680</v>
      </c>
      <c r="F172" s="14">
        <v>640</v>
      </c>
      <c r="G172" s="14">
        <v>640</v>
      </c>
      <c r="H172" s="14">
        <v>640</v>
      </c>
      <c r="I172" s="14">
        <v>640</v>
      </c>
      <c r="J172" s="14">
        <v>640</v>
      </c>
      <c r="K172" s="14">
        <v>640</v>
      </c>
      <c r="L172" s="14">
        <v>640</v>
      </c>
      <c r="M172" s="14">
        <v>640</v>
      </c>
      <c r="N172" s="14">
        <v>640</v>
      </c>
      <c r="O172" s="14">
        <v>640</v>
      </c>
      <c r="P172" s="15">
        <v>640</v>
      </c>
      <c r="Q172" s="4">
        <v>640</v>
      </c>
      <c r="R172" s="60"/>
      <c r="S172" s="102"/>
    </row>
    <row r="173" spans="1:19" ht="12.75" customHeight="1" hidden="1">
      <c r="A173" s="104" t="s">
        <v>95</v>
      </c>
      <c r="B173" s="81" t="s">
        <v>96</v>
      </c>
      <c r="C173" s="10">
        <f t="shared" si="55"/>
        <v>0</v>
      </c>
      <c r="D173" s="14">
        <f>SUM(D174:D175)</f>
        <v>0</v>
      </c>
      <c r="E173" s="11">
        <f t="shared" si="56"/>
        <v>0</v>
      </c>
      <c r="F173" s="14">
        <f>SUM(F174:F175)</f>
        <v>0</v>
      </c>
      <c r="G173" s="14">
        <f>SUM(G174:G175)</f>
        <v>0</v>
      </c>
      <c r="H173" s="14">
        <f aca="true" t="shared" si="67" ref="H173:Q173">SUM(H174:H175)</f>
        <v>0</v>
      </c>
      <c r="I173" s="14">
        <f t="shared" si="67"/>
        <v>0</v>
      </c>
      <c r="J173" s="14">
        <f t="shared" si="67"/>
        <v>0</v>
      </c>
      <c r="K173" s="14">
        <f>SUM(K174:K175)</f>
        <v>0</v>
      </c>
      <c r="L173" s="14">
        <f t="shared" si="67"/>
        <v>0</v>
      </c>
      <c r="M173" s="14">
        <f t="shared" si="67"/>
        <v>0</v>
      </c>
      <c r="N173" s="14">
        <f t="shared" si="67"/>
        <v>0</v>
      </c>
      <c r="O173" s="14">
        <f t="shared" si="67"/>
        <v>0</v>
      </c>
      <c r="P173" s="15">
        <f t="shared" si="67"/>
        <v>0</v>
      </c>
      <c r="Q173" s="4">
        <f t="shared" si="67"/>
        <v>0</v>
      </c>
      <c r="R173" s="60"/>
      <c r="S173" s="102"/>
    </row>
    <row r="174" spans="1:19" ht="12.75" customHeight="1" hidden="1">
      <c r="A174" s="101" t="s">
        <v>18</v>
      </c>
      <c r="B174" s="80"/>
      <c r="C174" s="10">
        <f t="shared" si="55"/>
        <v>0</v>
      </c>
      <c r="D174" s="14"/>
      <c r="E174" s="11">
        <f t="shared" si="56"/>
        <v>0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5"/>
      <c r="Q174" s="4"/>
      <c r="R174" s="60"/>
      <c r="S174" s="102"/>
    </row>
    <row r="175" spans="1:19" ht="12.75" customHeight="1" hidden="1">
      <c r="A175" s="101" t="s">
        <v>19</v>
      </c>
      <c r="B175" s="80"/>
      <c r="C175" s="10">
        <f t="shared" si="55"/>
        <v>0</v>
      </c>
      <c r="D175" s="14">
        <f>SUM(D176:D177)</f>
        <v>0</v>
      </c>
      <c r="E175" s="11">
        <f t="shared" si="56"/>
        <v>0</v>
      </c>
      <c r="F175" s="14">
        <f>SUM(F176:F177)</f>
        <v>0</v>
      </c>
      <c r="G175" s="14">
        <f>SUM(G176:G177)</f>
        <v>0</v>
      </c>
      <c r="H175" s="14">
        <f aca="true" t="shared" si="68" ref="H175:Q175">SUM(H176:H177)</f>
        <v>0</v>
      </c>
      <c r="I175" s="14">
        <f t="shared" si="68"/>
        <v>0</v>
      </c>
      <c r="J175" s="14">
        <f t="shared" si="68"/>
        <v>0</v>
      </c>
      <c r="K175" s="14">
        <f>SUM(K176:K177)</f>
        <v>0</v>
      </c>
      <c r="L175" s="14">
        <f t="shared" si="68"/>
        <v>0</v>
      </c>
      <c r="M175" s="14">
        <f t="shared" si="68"/>
        <v>0</v>
      </c>
      <c r="N175" s="14">
        <f t="shared" si="68"/>
        <v>0</v>
      </c>
      <c r="O175" s="14">
        <f t="shared" si="68"/>
        <v>0</v>
      </c>
      <c r="P175" s="15">
        <f t="shared" si="68"/>
        <v>0</v>
      </c>
      <c r="Q175" s="4">
        <f t="shared" si="68"/>
        <v>0</v>
      </c>
      <c r="R175" s="60"/>
      <c r="S175" s="102"/>
    </row>
    <row r="176" spans="1:19" ht="12" customHeight="1" hidden="1">
      <c r="A176" s="101" t="s">
        <v>20</v>
      </c>
      <c r="B176" s="80"/>
      <c r="C176" s="10">
        <f t="shared" si="55"/>
        <v>0</v>
      </c>
      <c r="D176" s="14"/>
      <c r="E176" s="11">
        <f t="shared" si="56"/>
        <v>0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5"/>
      <c r="Q176" s="4"/>
      <c r="R176" s="60"/>
      <c r="S176" s="102"/>
    </row>
    <row r="177" spans="1:19" ht="12.75" customHeight="1" hidden="1">
      <c r="A177" s="103" t="s">
        <v>21</v>
      </c>
      <c r="B177" s="80"/>
      <c r="C177" s="10">
        <f t="shared" si="55"/>
        <v>0</v>
      </c>
      <c r="D177" s="14"/>
      <c r="E177" s="11">
        <f t="shared" si="56"/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5"/>
      <c r="Q177" s="4"/>
      <c r="R177" s="60"/>
      <c r="S177" s="102"/>
    </row>
    <row r="178" spans="1:19" ht="12.75" customHeight="1" hidden="1">
      <c r="A178" s="104" t="s">
        <v>97</v>
      </c>
      <c r="B178" s="81" t="s">
        <v>98</v>
      </c>
      <c r="C178" s="10">
        <f t="shared" si="55"/>
        <v>0</v>
      </c>
      <c r="D178" s="14">
        <f>SUM(D179:D180)</f>
        <v>0</v>
      </c>
      <c r="E178" s="11">
        <f t="shared" si="56"/>
        <v>0</v>
      </c>
      <c r="F178" s="14">
        <f>SUM(F179:F180)</f>
        <v>0</v>
      </c>
      <c r="G178" s="14">
        <f>SUM(G179:G180)</f>
        <v>0</v>
      </c>
      <c r="H178" s="14">
        <f aca="true" t="shared" si="69" ref="H178:Q178">SUM(H179:H180)</f>
        <v>0</v>
      </c>
      <c r="I178" s="14">
        <f t="shared" si="69"/>
        <v>0</v>
      </c>
      <c r="J178" s="14">
        <f t="shared" si="69"/>
        <v>0</v>
      </c>
      <c r="K178" s="14">
        <f>SUM(K179:K180)</f>
        <v>0</v>
      </c>
      <c r="L178" s="14">
        <f t="shared" si="69"/>
        <v>0</v>
      </c>
      <c r="M178" s="14">
        <f t="shared" si="69"/>
        <v>0</v>
      </c>
      <c r="N178" s="14">
        <f t="shared" si="69"/>
        <v>0</v>
      </c>
      <c r="O178" s="14">
        <f t="shared" si="69"/>
        <v>0</v>
      </c>
      <c r="P178" s="15">
        <f t="shared" si="69"/>
        <v>0</v>
      </c>
      <c r="Q178" s="4">
        <f t="shared" si="69"/>
        <v>0</v>
      </c>
      <c r="R178" s="60"/>
      <c r="S178" s="102"/>
    </row>
    <row r="179" spans="1:19" ht="12.75" customHeight="1" hidden="1">
      <c r="A179" s="101" t="s">
        <v>18</v>
      </c>
      <c r="B179" s="80"/>
      <c r="C179" s="10">
        <f t="shared" si="55"/>
        <v>0</v>
      </c>
      <c r="D179" s="14"/>
      <c r="E179" s="11">
        <f t="shared" si="56"/>
        <v>0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5"/>
      <c r="Q179" s="4"/>
      <c r="R179" s="60"/>
      <c r="S179" s="102"/>
    </row>
    <row r="180" spans="1:19" ht="12.75" customHeight="1" hidden="1">
      <c r="A180" s="101" t="s">
        <v>19</v>
      </c>
      <c r="B180" s="80"/>
      <c r="C180" s="10">
        <f t="shared" si="55"/>
        <v>0</v>
      </c>
      <c r="D180" s="14">
        <f>SUM(D181:D182)</f>
        <v>0</v>
      </c>
      <c r="E180" s="11">
        <f t="shared" si="56"/>
        <v>0</v>
      </c>
      <c r="F180" s="14">
        <f>SUM(F181:F182)</f>
        <v>0</v>
      </c>
      <c r="G180" s="14">
        <f>SUM(G181:G182)</f>
        <v>0</v>
      </c>
      <c r="H180" s="14">
        <f aca="true" t="shared" si="70" ref="H180:Q180">SUM(H181:H182)</f>
        <v>0</v>
      </c>
      <c r="I180" s="14">
        <f t="shared" si="70"/>
        <v>0</v>
      </c>
      <c r="J180" s="14">
        <f t="shared" si="70"/>
        <v>0</v>
      </c>
      <c r="K180" s="14">
        <f>SUM(K181:K182)</f>
        <v>0</v>
      </c>
      <c r="L180" s="14">
        <f t="shared" si="70"/>
        <v>0</v>
      </c>
      <c r="M180" s="14">
        <f t="shared" si="70"/>
        <v>0</v>
      </c>
      <c r="N180" s="14">
        <f t="shared" si="70"/>
        <v>0</v>
      </c>
      <c r="O180" s="14">
        <f t="shared" si="70"/>
        <v>0</v>
      </c>
      <c r="P180" s="15">
        <f t="shared" si="70"/>
        <v>0</v>
      </c>
      <c r="Q180" s="4">
        <f t="shared" si="70"/>
        <v>0</v>
      </c>
      <c r="R180" s="60"/>
      <c r="S180" s="102"/>
    </row>
    <row r="181" spans="1:19" ht="12.75" customHeight="1" hidden="1">
      <c r="A181" s="101" t="s">
        <v>20</v>
      </c>
      <c r="B181" s="80"/>
      <c r="C181" s="10">
        <f t="shared" si="55"/>
        <v>0</v>
      </c>
      <c r="D181" s="14"/>
      <c r="E181" s="11">
        <f t="shared" si="56"/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5"/>
      <c r="Q181" s="4"/>
      <c r="R181" s="60"/>
      <c r="S181" s="102"/>
    </row>
    <row r="182" spans="1:19" ht="12.75" customHeight="1" hidden="1">
      <c r="A182" s="103" t="s">
        <v>21</v>
      </c>
      <c r="B182" s="80"/>
      <c r="C182" s="10">
        <f t="shared" si="55"/>
        <v>0</v>
      </c>
      <c r="D182" s="14"/>
      <c r="E182" s="11">
        <f t="shared" si="56"/>
        <v>0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5"/>
      <c r="Q182" s="4"/>
      <c r="R182" s="60"/>
      <c r="S182" s="102"/>
    </row>
    <row r="183" spans="1:19" ht="25.5" customHeight="1" hidden="1">
      <c r="A183" s="104" t="s">
        <v>99</v>
      </c>
      <c r="B183" s="81" t="s">
        <v>100</v>
      </c>
      <c r="C183" s="10">
        <f t="shared" si="55"/>
        <v>68029</v>
      </c>
      <c r="D183" s="14">
        <f>SUM(D184:D185)</f>
        <v>5233</v>
      </c>
      <c r="E183" s="11">
        <f t="shared" si="56"/>
        <v>62796</v>
      </c>
      <c r="F183" s="14">
        <f>SUM(F184:F185)</f>
        <v>5233</v>
      </c>
      <c r="G183" s="14">
        <f>SUM(G184:G185)</f>
        <v>5233</v>
      </c>
      <c r="H183" s="14">
        <f aca="true" t="shared" si="71" ref="H183:Q183">SUM(H184:H185)</f>
        <v>5233</v>
      </c>
      <c r="I183" s="14">
        <f t="shared" si="71"/>
        <v>5233</v>
      </c>
      <c r="J183" s="14">
        <f t="shared" si="71"/>
        <v>5233</v>
      </c>
      <c r="K183" s="14">
        <f>SUM(K184:K185)</f>
        <v>5233</v>
      </c>
      <c r="L183" s="14">
        <f t="shared" si="71"/>
        <v>5233</v>
      </c>
      <c r="M183" s="14">
        <f t="shared" si="71"/>
        <v>5233</v>
      </c>
      <c r="N183" s="14">
        <f t="shared" si="71"/>
        <v>5233</v>
      </c>
      <c r="O183" s="14">
        <f t="shared" si="71"/>
        <v>5233</v>
      </c>
      <c r="P183" s="15">
        <f t="shared" si="71"/>
        <v>5233</v>
      </c>
      <c r="Q183" s="4">
        <f t="shared" si="71"/>
        <v>5233</v>
      </c>
      <c r="R183" s="60"/>
      <c r="S183" s="102"/>
    </row>
    <row r="184" spans="1:19" ht="12.75" customHeight="1" hidden="1">
      <c r="A184" s="101" t="s">
        <v>18</v>
      </c>
      <c r="B184" s="80"/>
      <c r="C184" s="10">
        <f t="shared" si="55"/>
        <v>0</v>
      </c>
      <c r="D184" s="14"/>
      <c r="E184" s="11">
        <f t="shared" si="56"/>
        <v>0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5"/>
      <c r="Q184" s="4"/>
      <c r="R184" s="60"/>
      <c r="S184" s="102"/>
    </row>
    <row r="185" spans="1:19" ht="12.75" customHeight="1" hidden="1">
      <c r="A185" s="101" t="s">
        <v>19</v>
      </c>
      <c r="B185" s="80"/>
      <c r="C185" s="10">
        <f t="shared" si="55"/>
        <v>68029</v>
      </c>
      <c r="D185" s="14">
        <f>SUM(D186:D187)</f>
        <v>5233</v>
      </c>
      <c r="E185" s="11">
        <f t="shared" si="56"/>
        <v>62796</v>
      </c>
      <c r="F185" s="14">
        <f>SUM(F186:F187)</f>
        <v>5233</v>
      </c>
      <c r="G185" s="14">
        <f>SUM(G186:G187)</f>
        <v>5233</v>
      </c>
      <c r="H185" s="14">
        <f aca="true" t="shared" si="72" ref="H185:Q185">SUM(H186:H187)</f>
        <v>5233</v>
      </c>
      <c r="I185" s="14">
        <f t="shared" si="72"/>
        <v>5233</v>
      </c>
      <c r="J185" s="14">
        <f t="shared" si="72"/>
        <v>5233</v>
      </c>
      <c r="K185" s="14">
        <f>SUM(K186:K187)</f>
        <v>5233</v>
      </c>
      <c r="L185" s="14">
        <f t="shared" si="72"/>
        <v>5233</v>
      </c>
      <c r="M185" s="14">
        <f t="shared" si="72"/>
        <v>5233</v>
      </c>
      <c r="N185" s="14">
        <f t="shared" si="72"/>
        <v>5233</v>
      </c>
      <c r="O185" s="14">
        <f t="shared" si="72"/>
        <v>5233</v>
      </c>
      <c r="P185" s="15">
        <f t="shared" si="72"/>
        <v>5233</v>
      </c>
      <c r="Q185" s="4">
        <f t="shared" si="72"/>
        <v>5233</v>
      </c>
      <c r="R185" s="60"/>
      <c r="S185" s="102"/>
    </row>
    <row r="186" spans="1:19" ht="12.75" customHeight="1" hidden="1">
      <c r="A186" s="101" t="s">
        <v>20</v>
      </c>
      <c r="B186" s="80"/>
      <c r="C186" s="10">
        <f t="shared" si="55"/>
        <v>0</v>
      </c>
      <c r="D186" s="14"/>
      <c r="E186" s="11">
        <f t="shared" si="56"/>
        <v>0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  <c r="Q186" s="4"/>
      <c r="R186" s="60"/>
      <c r="S186" s="102"/>
    </row>
    <row r="187" spans="1:19" ht="12.75" customHeight="1" hidden="1">
      <c r="A187" s="103" t="s">
        <v>21</v>
      </c>
      <c r="B187" s="80"/>
      <c r="C187" s="10">
        <f t="shared" si="55"/>
        <v>68029</v>
      </c>
      <c r="D187" s="14">
        <v>5233</v>
      </c>
      <c r="E187" s="11">
        <f t="shared" si="56"/>
        <v>62796</v>
      </c>
      <c r="F187" s="14">
        <v>5233</v>
      </c>
      <c r="G187" s="14">
        <v>5233</v>
      </c>
      <c r="H187" s="14">
        <v>5233</v>
      </c>
      <c r="I187" s="14">
        <v>5233</v>
      </c>
      <c r="J187" s="14">
        <v>5233</v>
      </c>
      <c r="K187" s="14">
        <v>5233</v>
      </c>
      <c r="L187" s="14">
        <v>5233</v>
      </c>
      <c r="M187" s="14">
        <v>5233</v>
      </c>
      <c r="N187" s="14">
        <v>5233</v>
      </c>
      <c r="O187" s="14">
        <v>5233</v>
      </c>
      <c r="P187" s="15">
        <v>5233</v>
      </c>
      <c r="Q187" s="4">
        <v>5233</v>
      </c>
      <c r="R187" s="60"/>
      <c r="S187" s="102"/>
    </row>
    <row r="188" spans="1:19" ht="25.5" customHeight="1" hidden="1">
      <c r="A188" s="104" t="s">
        <v>101</v>
      </c>
      <c r="B188" s="81" t="s">
        <v>102</v>
      </c>
      <c r="C188" s="10">
        <f t="shared" si="55"/>
        <v>0</v>
      </c>
      <c r="D188" s="14">
        <f>SUM(D189:D190)</f>
        <v>0</v>
      </c>
      <c r="E188" s="11">
        <f t="shared" si="56"/>
        <v>0</v>
      </c>
      <c r="F188" s="14">
        <f>SUM(F189:F190)</f>
        <v>0</v>
      </c>
      <c r="G188" s="14">
        <f>SUM(G189:G190)</f>
        <v>0</v>
      </c>
      <c r="H188" s="14">
        <f aca="true" t="shared" si="73" ref="H188:Q188">SUM(H189:H190)</f>
        <v>0</v>
      </c>
      <c r="I188" s="14">
        <f t="shared" si="73"/>
        <v>0</v>
      </c>
      <c r="J188" s="14">
        <f t="shared" si="73"/>
        <v>0</v>
      </c>
      <c r="K188" s="14">
        <f>SUM(K189:K190)</f>
        <v>0</v>
      </c>
      <c r="L188" s="14">
        <f t="shared" si="73"/>
        <v>0</v>
      </c>
      <c r="M188" s="14">
        <f t="shared" si="73"/>
        <v>0</v>
      </c>
      <c r="N188" s="14">
        <f t="shared" si="73"/>
        <v>0</v>
      </c>
      <c r="O188" s="14">
        <f t="shared" si="73"/>
        <v>0</v>
      </c>
      <c r="P188" s="15">
        <f t="shared" si="73"/>
        <v>0</v>
      </c>
      <c r="Q188" s="4">
        <f t="shared" si="73"/>
        <v>0</v>
      </c>
      <c r="R188" s="60"/>
      <c r="S188" s="102"/>
    </row>
    <row r="189" spans="1:19" ht="12.75" customHeight="1" hidden="1">
      <c r="A189" s="101" t="s">
        <v>18</v>
      </c>
      <c r="B189" s="80"/>
      <c r="C189" s="10">
        <f t="shared" si="55"/>
        <v>0</v>
      </c>
      <c r="D189" s="14"/>
      <c r="E189" s="11">
        <f t="shared" si="56"/>
        <v>0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5"/>
      <c r="Q189" s="4"/>
      <c r="R189" s="60"/>
      <c r="S189" s="102"/>
    </row>
    <row r="190" spans="1:19" ht="12.75" customHeight="1" hidden="1">
      <c r="A190" s="101" t="s">
        <v>19</v>
      </c>
      <c r="B190" s="80"/>
      <c r="C190" s="10">
        <f t="shared" si="55"/>
        <v>0</v>
      </c>
      <c r="D190" s="14">
        <f>SUM(D191:D192)</f>
        <v>0</v>
      </c>
      <c r="E190" s="11">
        <f t="shared" si="56"/>
        <v>0</v>
      </c>
      <c r="F190" s="14">
        <f>SUM(F191:F192)</f>
        <v>0</v>
      </c>
      <c r="G190" s="14">
        <f>SUM(G191:G192)</f>
        <v>0</v>
      </c>
      <c r="H190" s="14">
        <f aca="true" t="shared" si="74" ref="H190:Q190">SUM(H191:H192)</f>
        <v>0</v>
      </c>
      <c r="I190" s="14">
        <f t="shared" si="74"/>
        <v>0</v>
      </c>
      <c r="J190" s="14">
        <f t="shared" si="74"/>
        <v>0</v>
      </c>
      <c r="K190" s="14">
        <f>SUM(K191:K192)</f>
        <v>0</v>
      </c>
      <c r="L190" s="14">
        <f t="shared" si="74"/>
        <v>0</v>
      </c>
      <c r="M190" s="14">
        <f t="shared" si="74"/>
        <v>0</v>
      </c>
      <c r="N190" s="14">
        <f t="shared" si="74"/>
        <v>0</v>
      </c>
      <c r="O190" s="14">
        <f t="shared" si="74"/>
        <v>0</v>
      </c>
      <c r="P190" s="15">
        <f t="shared" si="74"/>
        <v>0</v>
      </c>
      <c r="Q190" s="4">
        <f t="shared" si="74"/>
        <v>0</v>
      </c>
      <c r="R190" s="60"/>
      <c r="S190" s="102"/>
    </row>
    <row r="191" spans="1:19" ht="12.75" customHeight="1" hidden="1">
      <c r="A191" s="101" t="s">
        <v>20</v>
      </c>
      <c r="B191" s="80"/>
      <c r="C191" s="10">
        <f t="shared" si="55"/>
        <v>0</v>
      </c>
      <c r="D191" s="14"/>
      <c r="E191" s="11">
        <f t="shared" si="56"/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5"/>
      <c r="Q191" s="4"/>
      <c r="R191" s="60"/>
      <c r="S191" s="102"/>
    </row>
    <row r="192" spans="1:19" ht="12.75" customHeight="1" hidden="1">
      <c r="A192" s="103" t="s">
        <v>21</v>
      </c>
      <c r="B192" s="80"/>
      <c r="C192" s="10">
        <f t="shared" si="55"/>
        <v>0</v>
      </c>
      <c r="D192" s="14"/>
      <c r="E192" s="11">
        <f t="shared" si="56"/>
        <v>0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5"/>
      <c r="Q192" s="4"/>
      <c r="R192" s="60"/>
      <c r="S192" s="102"/>
    </row>
    <row r="193" spans="1:19" ht="34.5" customHeight="1" hidden="1">
      <c r="A193" s="106" t="s">
        <v>103</v>
      </c>
      <c r="B193" s="81" t="s">
        <v>104</v>
      </c>
      <c r="C193" s="10">
        <f t="shared" si="55"/>
        <v>0</v>
      </c>
      <c r="D193" s="11">
        <f>D198</f>
        <v>0</v>
      </c>
      <c r="E193" s="11">
        <f t="shared" si="56"/>
        <v>0</v>
      </c>
      <c r="F193" s="11">
        <f>F198</f>
        <v>0</v>
      </c>
      <c r="G193" s="11">
        <f>G198</f>
        <v>0</v>
      </c>
      <c r="H193" s="11">
        <f aca="true" t="shared" si="75" ref="H193:Q193">H198</f>
        <v>0</v>
      </c>
      <c r="I193" s="11">
        <f t="shared" si="75"/>
        <v>0</v>
      </c>
      <c r="J193" s="11">
        <f t="shared" si="75"/>
        <v>0</v>
      </c>
      <c r="K193" s="11">
        <f>K198</f>
        <v>0</v>
      </c>
      <c r="L193" s="11">
        <f t="shared" si="75"/>
        <v>0</v>
      </c>
      <c r="M193" s="11">
        <f t="shared" si="75"/>
        <v>0</v>
      </c>
      <c r="N193" s="11">
        <f t="shared" si="75"/>
        <v>0</v>
      </c>
      <c r="O193" s="11">
        <f t="shared" si="75"/>
        <v>0</v>
      </c>
      <c r="P193" s="12">
        <f t="shared" si="75"/>
        <v>0</v>
      </c>
      <c r="Q193" s="54">
        <f t="shared" si="75"/>
        <v>0</v>
      </c>
      <c r="R193" s="60"/>
      <c r="S193" s="102"/>
    </row>
    <row r="194" spans="1:19" ht="12.75" customHeight="1" hidden="1">
      <c r="A194" s="101" t="s">
        <v>18</v>
      </c>
      <c r="B194" s="80"/>
      <c r="C194" s="10">
        <f t="shared" si="55"/>
        <v>0</v>
      </c>
      <c r="D194" s="14">
        <f>D199+D209+D214</f>
        <v>0</v>
      </c>
      <c r="E194" s="11">
        <f t="shared" si="56"/>
        <v>0</v>
      </c>
      <c r="F194" s="14">
        <f aca="true" t="shared" si="76" ref="F194:Q194">F199+F209+F214</f>
        <v>0</v>
      </c>
      <c r="G194" s="14">
        <f t="shared" si="76"/>
        <v>0</v>
      </c>
      <c r="H194" s="14">
        <f t="shared" si="76"/>
        <v>0</v>
      </c>
      <c r="I194" s="14">
        <f t="shared" si="76"/>
        <v>0</v>
      </c>
      <c r="J194" s="14">
        <f t="shared" si="76"/>
        <v>0</v>
      </c>
      <c r="K194" s="14">
        <f t="shared" si="76"/>
        <v>0</v>
      </c>
      <c r="L194" s="14">
        <f t="shared" si="76"/>
        <v>0</v>
      </c>
      <c r="M194" s="14">
        <f t="shared" si="76"/>
        <v>0</v>
      </c>
      <c r="N194" s="14">
        <f t="shared" si="76"/>
        <v>0</v>
      </c>
      <c r="O194" s="14">
        <f t="shared" si="76"/>
        <v>0</v>
      </c>
      <c r="P194" s="15">
        <f t="shared" si="76"/>
        <v>0</v>
      </c>
      <c r="Q194" s="4">
        <f t="shared" si="76"/>
        <v>0</v>
      </c>
      <c r="R194" s="60"/>
      <c r="S194" s="102"/>
    </row>
    <row r="195" spans="1:19" ht="12.75" customHeight="1" hidden="1">
      <c r="A195" s="101" t="s">
        <v>19</v>
      </c>
      <c r="B195" s="80"/>
      <c r="C195" s="10">
        <f t="shared" si="55"/>
        <v>3939</v>
      </c>
      <c r="D195" s="14">
        <f>SUM(D196:D197)</f>
        <v>303</v>
      </c>
      <c r="E195" s="11">
        <f t="shared" si="56"/>
        <v>3636</v>
      </c>
      <c r="F195" s="14">
        <f>SUM(F196:F197)</f>
        <v>303</v>
      </c>
      <c r="G195" s="14">
        <f>SUM(G196:G197)</f>
        <v>303</v>
      </c>
      <c r="H195" s="14">
        <f aca="true" t="shared" si="77" ref="H195:Q195">SUM(H196:H197)</f>
        <v>303</v>
      </c>
      <c r="I195" s="14">
        <f t="shared" si="77"/>
        <v>303</v>
      </c>
      <c r="J195" s="14">
        <f t="shared" si="77"/>
        <v>303</v>
      </c>
      <c r="K195" s="14">
        <f>SUM(K196:K197)</f>
        <v>303</v>
      </c>
      <c r="L195" s="14">
        <f t="shared" si="77"/>
        <v>303</v>
      </c>
      <c r="M195" s="14">
        <f t="shared" si="77"/>
        <v>303</v>
      </c>
      <c r="N195" s="14">
        <f t="shared" si="77"/>
        <v>303</v>
      </c>
      <c r="O195" s="14">
        <f t="shared" si="77"/>
        <v>303</v>
      </c>
      <c r="P195" s="15">
        <f t="shared" si="77"/>
        <v>303</v>
      </c>
      <c r="Q195" s="4">
        <f t="shared" si="77"/>
        <v>303</v>
      </c>
      <c r="R195" s="60"/>
      <c r="S195" s="102"/>
    </row>
    <row r="196" spans="1:19" ht="12.75" customHeight="1" hidden="1">
      <c r="A196" s="101" t="s">
        <v>20</v>
      </c>
      <c r="B196" s="80"/>
      <c r="C196" s="10">
        <f t="shared" si="55"/>
        <v>0</v>
      </c>
      <c r="D196" s="14">
        <f>D201+D211+D216</f>
        <v>0</v>
      </c>
      <c r="E196" s="11">
        <f t="shared" si="56"/>
        <v>0</v>
      </c>
      <c r="F196" s="14">
        <f aca="true" t="shared" si="78" ref="F196:Q197">F201+F211+F216</f>
        <v>0</v>
      </c>
      <c r="G196" s="14">
        <f t="shared" si="78"/>
        <v>0</v>
      </c>
      <c r="H196" s="14">
        <f t="shared" si="78"/>
        <v>0</v>
      </c>
      <c r="I196" s="14">
        <f t="shared" si="78"/>
        <v>0</v>
      </c>
      <c r="J196" s="14">
        <f t="shared" si="78"/>
        <v>0</v>
      </c>
      <c r="K196" s="14">
        <f t="shared" si="78"/>
        <v>0</v>
      </c>
      <c r="L196" s="14">
        <f t="shared" si="78"/>
        <v>0</v>
      </c>
      <c r="M196" s="14">
        <f t="shared" si="78"/>
        <v>0</v>
      </c>
      <c r="N196" s="14">
        <f t="shared" si="78"/>
        <v>0</v>
      </c>
      <c r="O196" s="14">
        <f t="shared" si="78"/>
        <v>0</v>
      </c>
      <c r="P196" s="15">
        <f t="shared" si="78"/>
        <v>0</v>
      </c>
      <c r="Q196" s="4">
        <f t="shared" si="78"/>
        <v>0</v>
      </c>
      <c r="R196" s="60"/>
      <c r="S196" s="102"/>
    </row>
    <row r="197" spans="1:19" ht="12.75" customHeight="1" hidden="1">
      <c r="A197" s="103" t="s">
        <v>21</v>
      </c>
      <c r="B197" s="80"/>
      <c r="C197" s="10">
        <f t="shared" si="55"/>
        <v>3939</v>
      </c>
      <c r="D197" s="14">
        <f>D202+D212+D217</f>
        <v>303</v>
      </c>
      <c r="E197" s="11">
        <f t="shared" si="56"/>
        <v>3636</v>
      </c>
      <c r="F197" s="14">
        <f t="shared" si="78"/>
        <v>303</v>
      </c>
      <c r="G197" s="14">
        <f t="shared" si="78"/>
        <v>303</v>
      </c>
      <c r="H197" s="14">
        <f t="shared" si="78"/>
        <v>303</v>
      </c>
      <c r="I197" s="14">
        <f t="shared" si="78"/>
        <v>303</v>
      </c>
      <c r="J197" s="14">
        <f t="shared" si="78"/>
        <v>303</v>
      </c>
      <c r="K197" s="14">
        <f t="shared" si="78"/>
        <v>303</v>
      </c>
      <c r="L197" s="14">
        <f t="shared" si="78"/>
        <v>303</v>
      </c>
      <c r="M197" s="14">
        <f t="shared" si="78"/>
        <v>303</v>
      </c>
      <c r="N197" s="14">
        <f t="shared" si="78"/>
        <v>303</v>
      </c>
      <c r="O197" s="14">
        <f t="shared" si="78"/>
        <v>303</v>
      </c>
      <c r="P197" s="15">
        <f t="shared" si="78"/>
        <v>303</v>
      </c>
      <c r="Q197" s="4">
        <f t="shared" si="78"/>
        <v>303</v>
      </c>
      <c r="R197" s="60"/>
      <c r="S197" s="102"/>
    </row>
    <row r="198" spans="1:19" ht="12.75" hidden="1">
      <c r="A198" s="106" t="s">
        <v>105</v>
      </c>
      <c r="B198" s="81" t="s">
        <v>106</v>
      </c>
      <c r="C198" s="10">
        <f t="shared" si="55"/>
        <v>0</v>
      </c>
      <c r="D198" s="14">
        <f>D203</f>
        <v>0</v>
      </c>
      <c r="E198" s="11">
        <f t="shared" si="56"/>
        <v>0</v>
      </c>
      <c r="F198" s="14">
        <f>F203</f>
        <v>0</v>
      </c>
      <c r="G198" s="14">
        <f>G203</f>
        <v>0</v>
      </c>
      <c r="H198" s="14">
        <f aca="true" t="shared" si="79" ref="H198:Q198">H203</f>
        <v>0</v>
      </c>
      <c r="I198" s="14">
        <f t="shared" si="79"/>
        <v>0</v>
      </c>
      <c r="J198" s="14">
        <f t="shared" si="79"/>
        <v>0</v>
      </c>
      <c r="K198" s="14">
        <f>K203</f>
        <v>0</v>
      </c>
      <c r="L198" s="14">
        <f t="shared" si="79"/>
        <v>0</v>
      </c>
      <c r="M198" s="14">
        <f t="shared" si="79"/>
        <v>0</v>
      </c>
      <c r="N198" s="14">
        <f t="shared" si="79"/>
        <v>0</v>
      </c>
      <c r="O198" s="14">
        <f t="shared" si="79"/>
        <v>0</v>
      </c>
      <c r="P198" s="15">
        <f t="shared" si="79"/>
        <v>0</v>
      </c>
      <c r="Q198" s="4">
        <f t="shared" si="79"/>
        <v>0</v>
      </c>
      <c r="R198" s="60"/>
      <c r="S198" s="102"/>
    </row>
    <row r="199" spans="1:19" ht="12.75" customHeight="1" hidden="1">
      <c r="A199" s="101" t="s">
        <v>18</v>
      </c>
      <c r="B199" s="80"/>
      <c r="C199" s="10">
        <f t="shared" si="55"/>
        <v>0</v>
      </c>
      <c r="D199" s="14"/>
      <c r="E199" s="11">
        <f t="shared" si="56"/>
        <v>0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5"/>
      <c r="Q199" s="4"/>
      <c r="R199" s="60"/>
      <c r="S199" s="102"/>
    </row>
    <row r="200" spans="1:19" ht="12.75" customHeight="1" hidden="1">
      <c r="A200" s="101" t="s">
        <v>19</v>
      </c>
      <c r="B200" s="80"/>
      <c r="C200" s="10">
        <f t="shared" si="55"/>
        <v>3939</v>
      </c>
      <c r="D200" s="14">
        <f>D201+D202</f>
        <v>303</v>
      </c>
      <c r="E200" s="11">
        <f t="shared" si="56"/>
        <v>3636</v>
      </c>
      <c r="F200" s="14">
        <f>F201+F202</f>
        <v>303</v>
      </c>
      <c r="G200" s="14">
        <f>G201+G202</f>
        <v>303</v>
      </c>
      <c r="H200" s="14">
        <f aca="true" t="shared" si="80" ref="H200:Q200">H201+H202</f>
        <v>303</v>
      </c>
      <c r="I200" s="14">
        <f t="shared" si="80"/>
        <v>303</v>
      </c>
      <c r="J200" s="14">
        <f t="shared" si="80"/>
        <v>303</v>
      </c>
      <c r="K200" s="14">
        <f>K201+K202</f>
        <v>303</v>
      </c>
      <c r="L200" s="14">
        <f t="shared" si="80"/>
        <v>303</v>
      </c>
      <c r="M200" s="14">
        <f t="shared" si="80"/>
        <v>303</v>
      </c>
      <c r="N200" s="14">
        <f t="shared" si="80"/>
        <v>303</v>
      </c>
      <c r="O200" s="14">
        <f t="shared" si="80"/>
        <v>303</v>
      </c>
      <c r="P200" s="15">
        <f t="shared" si="80"/>
        <v>303</v>
      </c>
      <c r="Q200" s="4">
        <f t="shared" si="80"/>
        <v>303</v>
      </c>
      <c r="R200" s="60"/>
      <c r="S200" s="102"/>
    </row>
    <row r="201" spans="1:19" ht="12.75" customHeight="1" hidden="1">
      <c r="A201" s="101" t="s">
        <v>20</v>
      </c>
      <c r="B201" s="80"/>
      <c r="C201" s="10">
        <f t="shared" si="55"/>
        <v>0</v>
      </c>
      <c r="D201" s="14"/>
      <c r="E201" s="11">
        <f t="shared" si="56"/>
        <v>0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5"/>
      <c r="Q201" s="4"/>
      <c r="R201" s="60"/>
      <c r="S201" s="102"/>
    </row>
    <row r="202" spans="1:19" ht="12.75" customHeight="1" hidden="1">
      <c r="A202" s="103" t="s">
        <v>21</v>
      </c>
      <c r="B202" s="80"/>
      <c r="C202" s="10">
        <f t="shared" si="55"/>
        <v>3939</v>
      </c>
      <c r="D202" s="14">
        <f>D207</f>
        <v>303</v>
      </c>
      <c r="E202" s="11">
        <f t="shared" si="56"/>
        <v>3636</v>
      </c>
      <c r="F202" s="14">
        <f aca="true" t="shared" si="81" ref="F202:Q202">F207</f>
        <v>303</v>
      </c>
      <c r="G202" s="14">
        <f t="shared" si="81"/>
        <v>303</v>
      </c>
      <c r="H202" s="14">
        <f t="shared" si="81"/>
        <v>303</v>
      </c>
      <c r="I202" s="14">
        <f t="shared" si="81"/>
        <v>303</v>
      </c>
      <c r="J202" s="14">
        <f t="shared" si="81"/>
        <v>303</v>
      </c>
      <c r="K202" s="14">
        <f t="shared" si="81"/>
        <v>303</v>
      </c>
      <c r="L202" s="14">
        <f t="shared" si="81"/>
        <v>303</v>
      </c>
      <c r="M202" s="14">
        <f t="shared" si="81"/>
        <v>303</v>
      </c>
      <c r="N202" s="14">
        <f t="shared" si="81"/>
        <v>303</v>
      </c>
      <c r="O202" s="14">
        <f t="shared" si="81"/>
        <v>303</v>
      </c>
      <c r="P202" s="15">
        <f t="shared" si="81"/>
        <v>303</v>
      </c>
      <c r="Q202" s="4">
        <f t="shared" si="81"/>
        <v>303</v>
      </c>
      <c r="R202" s="60"/>
      <c r="S202" s="102"/>
    </row>
    <row r="203" spans="1:19" s="28" customFormat="1" ht="28.5" customHeight="1" hidden="1">
      <c r="A203" s="104" t="s">
        <v>107</v>
      </c>
      <c r="B203" s="81" t="s">
        <v>108</v>
      </c>
      <c r="C203" s="10">
        <f t="shared" si="55"/>
        <v>0</v>
      </c>
      <c r="D203" s="14"/>
      <c r="E203" s="11">
        <f t="shared" si="56"/>
        <v>0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5"/>
      <c r="Q203" s="4"/>
      <c r="R203" s="63"/>
      <c r="S203" s="116"/>
    </row>
    <row r="204" spans="1:19" s="28" customFormat="1" ht="12.75" customHeight="1" hidden="1">
      <c r="A204" s="101" t="s">
        <v>18</v>
      </c>
      <c r="B204" s="80"/>
      <c r="C204" s="10">
        <f t="shared" si="55"/>
        <v>0</v>
      </c>
      <c r="D204" s="14"/>
      <c r="E204" s="11">
        <f t="shared" si="56"/>
        <v>0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5"/>
      <c r="Q204" s="4"/>
      <c r="R204" s="63"/>
      <c r="S204" s="116"/>
    </row>
    <row r="205" spans="1:19" ht="12.75" customHeight="1" hidden="1">
      <c r="A205" s="101" t="s">
        <v>19</v>
      </c>
      <c r="B205" s="80"/>
      <c r="C205" s="10">
        <f t="shared" si="55"/>
        <v>3939</v>
      </c>
      <c r="D205" s="14">
        <f>SUM(D206:D207)</f>
        <v>303</v>
      </c>
      <c r="E205" s="11">
        <f t="shared" si="56"/>
        <v>3636</v>
      </c>
      <c r="F205" s="14">
        <f>SUM(F206:F207)</f>
        <v>303</v>
      </c>
      <c r="G205" s="14">
        <f>SUM(G206:G207)</f>
        <v>303</v>
      </c>
      <c r="H205" s="14">
        <f aca="true" t="shared" si="82" ref="H205:Q205">SUM(H206:H207)</f>
        <v>303</v>
      </c>
      <c r="I205" s="14">
        <f t="shared" si="82"/>
        <v>303</v>
      </c>
      <c r="J205" s="14">
        <f t="shared" si="82"/>
        <v>303</v>
      </c>
      <c r="K205" s="14">
        <f>SUM(K206:K207)</f>
        <v>303</v>
      </c>
      <c r="L205" s="14">
        <f t="shared" si="82"/>
        <v>303</v>
      </c>
      <c r="M205" s="14">
        <f t="shared" si="82"/>
        <v>303</v>
      </c>
      <c r="N205" s="14">
        <f t="shared" si="82"/>
        <v>303</v>
      </c>
      <c r="O205" s="14">
        <f t="shared" si="82"/>
        <v>303</v>
      </c>
      <c r="P205" s="15">
        <f t="shared" si="82"/>
        <v>303</v>
      </c>
      <c r="Q205" s="4">
        <f t="shared" si="82"/>
        <v>303</v>
      </c>
      <c r="R205" s="60"/>
      <c r="S205" s="102"/>
    </row>
    <row r="206" spans="1:19" ht="12.75" customHeight="1" hidden="1">
      <c r="A206" s="101" t="s">
        <v>20</v>
      </c>
      <c r="B206" s="80"/>
      <c r="C206" s="10">
        <f t="shared" si="55"/>
        <v>0</v>
      </c>
      <c r="D206" s="14"/>
      <c r="E206" s="11">
        <f t="shared" si="56"/>
        <v>0</v>
      </c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5"/>
      <c r="Q206" s="4"/>
      <c r="R206" s="60"/>
      <c r="S206" s="102"/>
    </row>
    <row r="207" spans="1:19" ht="12.75" customHeight="1" hidden="1">
      <c r="A207" s="103" t="s">
        <v>21</v>
      </c>
      <c r="B207" s="80"/>
      <c r="C207" s="10">
        <f t="shared" si="55"/>
        <v>3939</v>
      </c>
      <c r="D207" s="14">
        <v>303</v>
      </c>
      <c r="E207" s="11">
        <f t="shared" si="56"/>
        <v>3636</v>
      </c>
      <c r="F207" s="14">
        <v>303</v>
      </c>
      <c r="G207" s="14">
        <v>303</v>
      </c>
      <c r="H207" s="14">
        <v>303</v>
      </c>
      <c r="I207" s="14">
        <v>303</v>
      </c>
      <c r="J207" s="14">
        <v>303</v>
      </c>
      <c r="K207" s="14">
        <v>303</v>
      </c>
      <c r="L207" s="14">
        <v>303</v>
      </c>
      <c r="M207" s="14">
        <v>303</v>
      </c>
      <c r="N207" s="14">
        <v>303</v>
      </c>
      <c r="O207" s="14">
        <v>303</v>
      </c>
      <c r="P207" s="15">
        <v>303</v>
      </c>
      <c r="Q207" s="4">
        <v>303</v>
      </c>
      <c r="R207" s="60"/>
      <c r="S207" s="102"/>
    </row>
    <row r="208" spans="1:19" ht="15" customHeight="1" hidden="1">
      <c r="A208" s="104" t="s">
        <v>109</v>
      </c>
      <c r="B208" s="81" t="s">
        <v>110</v>
      </c>
      <c r="C208" s="10">
        <f t="shared" si="55"/>
        <v>0</v>
      </c>
      <c r="D208" s="14">
        <f>SUM(D209:D210)</f>
        <v>0</v>
      </c>
      <c r="E208" s="11">
        <f t="shared" si="56"/>
        <v>0</v>
      </c>
      <c r="F208" s="14">
        <f>SUM(F209:F210)</f>
        <v>0</v>
      </c>
      <c r="G208" s="14">
        <f>SUM(G209:G210)</f>
        <v>0</v>
      </c>
      <c r="H208" s="14">
        <f aca="true" t="shared" si="83" ref="H208:Q208">SUM(H209:H210)</f>
        <v>0</v>
      </c>
      <c r="I208" s="14">
        <f t="shared" si="83"/>
        <v>0</v>
      </c>
      <c r="J208" s="14">
        <f t="shared" si="83"/>
        <v>0</v>
      </c>
      <c r="K208" s="14">
        <f>SUM(K209:K210)</f>
        <v>0</v>
      </c>
      <c r="L208" s="14">
        <f t="shared" si="83"/>
        <v>0</v>
      </c>
      <c r="M208" s="14">
        <f t="shared" si="83"/>
        <v>0</v>
      </c>
      <c r="N208" s="14">
        <f t="shared" si="83"/>
        <v>0</v>
      </c>
      <c r="O208" s="14">
        <f t="shared" si="83"/>
        <v>0</v>
      </c>
      <c r="P208" s="15">
        <f t="shared" si="83"/>
        <v>0</v>
      </c>
      <c r="Q208" s="4">
        <f t="shared" si="83"/>
        <v>0</v>
      </c>
      <c r="R208" s="60"/>
      <c r="S208" s="102"/>
    </row>
    <row r="209" spans="1:19" ht="12.75" customHeight="1" hidden="1">
      <c r="A209" s="101" t="s">
        <v>18</v>
      </c>
      <c r="B209" s="80"/>
      <c r="C209" s="10">
        <f t="shared" si="55"/>
        <v>0</v>
      </c>
      <c r="D209" s="14"/>
      <c r="E209" s="11">
        <f t="shared" si="56"/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5"/>
      <c r="Q209" s="4"/>
      <c r="R209" s="60"/>
      <c r="S209" s="102"/>
    </row>
    <row r="210" spans="1:19" ht="12.75" customHeight="1" hidden="1">
      <c r="A210" s="101" t="s">
        <v>19</v>
      </c>
      <c r="B210" s="80"/>
      <c r="C210" s="10">
        <f t="shared" si="55"/>
        <v>0</v>
      </c>
      <c r="D210" s="14">
        <f>SUM(D211:D212)</f>
        <v>0</v>
      </c>
      <c r="E210" s="11">
        <f t="shared" si="56"/>
        <v>0</v>
      </c>
      <c r="F210" s="14">
        <f>SUM(F211:F212)</f>
        <v>0</v>
      </c>
      <c r="G210" s="14">
        <f>SUM(G211:G212)</f>
        <v>0</v>
      </c>
      <c r="H210" s="14">
        <f aca="true" t="shared" si="84" ref="H210:Q210">SUM(H211:H212)</f>
        <v>0</v>
      </c>
      <c r="I210" s="14">
        <f t="shared" si="84"/>
        <v>0</v>
      </c>
      <c r="J210" s="14">
        <f t="shared" si="84"/>
        <v>0</v>
      </c>
      <c r="K210" s="14">
        <f>SUM(K211:K212)</f>
        <v>0</v>
      </c>
      <c r="L210" s="14">
        <f t="shared" si="84"/>
        <v>0</v>
      </c>
      <c r="M210" s="14">
        <f t="shared" si="84"/>
        <v>0</v>
      </c>
      <c r="N210" s="14">
        <f t="shared" si="84"/>
        <v>0</v>
      </c>
      <c r="O210" s="14">
        <f t="shared" si="84"/>
        <v>0</v>
      </c>
      <c r="P210" s="15">
        <f t="shared" si="84"/>
        <v>0</v>
      </c>
      <c r="Q210" s="4">
        <f t="shared" si="84"/>
        <v>0</v>
      </c>
      <c r="R210" s="60"/>
      <c r="S210" s="102"/>
    </row>
    <row r="211" spans="1:19" ht="12.75" customHeight="1" hidden="1">
      <c r="A211" s="101" t="s">
        <v>20</v>
      </c>
      <c r="B211" s="80"/>
      <c r="C211" s="10">
        <f aca="true" t="shared" si="85" ref="C211:C276">E211+D211</f>
        <v>0</v>
      </c>
      <c r="D211" s="14"/>
      <c r="E211" s="11">
        <f aca="true" t="shared" si="86" ref="E211:E276">SUM(F211:Q211)</f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5"/>
      <c r="Q211" s="4"/>
      <c r="R211" s="60"/>
      <c r="S211" s="102"/>
    </row>
    <row r="212" spans="1:19" ht="12.75" customHeight="1" hidden="1">
      <c r="A212" s="103" t="s">
        <v>21</v>
      </c>
      <c r="B212" s="80"/>
      <c r="C212" s="10">
        <f t="shared" si="85"/>
        <v>0</v>
      </c>
      <c r="D212" s="14"/>
      <c r="E212" s="11">
        <f t="shared" si="86"/>
        <v>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5"/>
      <c r="Q212" s="4"/>
      <c r="R212" s="60"/>
      <c r="S212" s="102"/>
    </row>
    <row r="213" spans="1:19" ht="30" customHeight="1" hidden="1">
      <c r="A213" s="104" t="s">
        <v>111</v>
      </c>
      <c r="B213" s="81" t="s">
        <v>112</v>
      </c>
      <c r="C213" s="10">
        <f t="shared" si="85"/>
        <v>0</v>
      </c>
      <c r="D213" s="14">
        <f>SUM(D214:D215)</f>
        <v>0</v>
      </c>
      <c r="E213" s="11">
        <f t="shared" si="86"/>
        <v>0</v>
      </c>
      <c r="F213" s="14">
        <f>SUM(F214:F215)</f>
        <v>0</v>
      </c>
      <c r="G213" s="14">
        <f>SUM(G214:G215)</f>
        <v>0</v>
      </c>
      <c r="H213" s="14">
        <f aca="true" t="shared" si="87" ref="H213:Q213">SUM(H214:H215)</f>
        <v>0</v>
      </c>
      <c r="I213" s="14">
        <f t="shared" si="87"/>
        <v>0</v>
      </c>
      <c r="J213" s="14">
        <f t="shared" si="87"/>
        <v>0</v>
      </c>
      <c r="K213" s="14">
        <f>SUM(K214:K215)</f>
        <v>0</v>
      </c>
      <c r="L213" s="14">
        <f t="shared" si="87"/>
        <v>0</v>
      </c>
      <c r="M213" s="14">
        <f t="shared" si="87"/>
        <v>0</v>
      </c>
      <c r="N213" s="14">
        <f t="shared" si="87"/>
        <v>0</v>
      </c>
      <c r="O213" s="14">
        <f t="shared" si="87"/>
        <v>0</v>
      </c>
      <c r="P213" s="15">
        <f t="shared" si="87"/>
        <v>0</v>
      </c>
      <c r="Q213" s="4">
        <f t="shared" si="87"/>
        <v>0</v>
      </c>
      <c r="R213" s="60"/>
      <c r="S213" s="102"/>
    </row>
    <row r="214" spans="1:19" ht="12.75" customHeight="1" hidden="1">
      <c r="A214" s="101" t="s">
        <v>18</v>
      </c>
      <c r="B214" s="80"/>
      <c r="C214" s="10">
        <f t="shared" si="85"/>
        <v>0</v>
      </c>
      <c r="D214" s="14"/>
      <c r="E214" s="11">
        <f t="shared" si="86"/>
        <v>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5"/>
      <c r="Q214" s="4"/>
      <c r="R214" s="60"/>
      <c r="S214" s="102"/>
    </row>
    <row r="215" spans="1:19" ht="12.75" customHeight="1" hidden="1">
      <c r="A215" s="101" t="s">
        <v>19</v>
      </c>
      <c r="B215" s="80"/>
      <c r="C215" s="10">
        <f t="shared" si="85"/>
        <v>0</v>
      </c>
      <c r="D215" s="14">
        <f>SUM(D216:D217)</f>
        <v>0</v>
      </c>
      <c r="E215" s="11">
        <f t="shared" si="86"/>
        <v>0</v>
      </c>
      <c r="F215" s="14">
        <f>SUM(F216:F217)</f>
        <v>0</v>
      </c>
      <c r="G215" s="14">
        <f>SUM(G216:G217)</f>
        <v>0</v>
      </c>
      <c r="H215" s="14">
        <f aca="true" t="shared" si="88" ref="H215:Q215">SUM(H216:H217)</f>
        <v>0</v>
      </c>
      <c r="I215" s="14">
        <f t="shared" si="88"/>
        <v>0</v>
      </c>
      <c r="J215" s="14">
        <f t="shared" si="88"/>
        <v>0</v>
      </c>
      <c r="K215" s="14">
        <f>SUM(K216:K217)</f>
        <v>0</v>
      </c>
      <c r="L215" s="14">
        <f t="shared" si="88"/>
        <v>0</v>
      </c>
      <c r="M215" s="14">
        <f t="shared" si="88"/>
        <v>0</v>
      </c>
      <c r="N215" s="14">
        <f t="shared" si="88"/>
        <v>0</v>
      </c>
      <c r="O215" s="14">
        <f t="shared" si="88"/>
        <v>0</v>
      </c>
      <c r="P215" s="15">
        <f t="shared" si="88"/>
        <v>0</v>
      </c>
      <c r="Q215" s="4">
        <f t="shared" si="88"/>
        <v>0</v>
      </c>
      <c r="R215" s="60"/>
      <c r="S215" s="102"/>
    </row>
    <row r="216" spans="1:19" ht="12.75" customHeight="1" hidden="1">
      <c r="A216" s="101" t="s">
        <v>20</v>
      </c>
      <c r="B216" s="80"/>
      <c r="C216" s="10">
        <f t="shared" si="85"/>
        <v>0</v>
      </c>
      <c r="D216" s="14">
        <f>D221</f>
        <v>0</v>
      </c>
      <c r="E216" s="11">
        <f t="shared" si="86"/>
        <v>0</v>
      </c>
      <c r="F216" s="14">
        <f aca="true" t="shared" si="89" ref="F216:Q217">F221</f>
        <v>0</v>
      </c>
      <c r="G216" s="14">
        <f t="shared" si="89"/>
        <v>0</v>
      </c>
      <c r="H216" s="14">
        <f t="shared" si="89"/>
        <v>0</v>
      </c>
      <c r="I216" s="14">
        <f t="shared" si="89"/>
        <v>0</v>
      </c>
      <c r="J216" s="14">
        <f t="shared" si="89"/>
        <v>0</v>
      </c>
      <c r="K216" s="14">
        <f t="shared" si="89"/>
        <v>0</v>
      </c>
      <c r="L216" s="14">
        <f t="shared" si="89"/>
        <v>0</v>
      </c>
      <c r="M216" s="14">
        <f t="shared" si="89"/>
        <v>0</v>
      </c>
      <c r="N216" s="14">
        <f t="shared" si="89"/>
        <v>0</v>
      </c>
      <c r="O216" s="14">
        <f t="shared" si="89"/>
        <v>0</v>
      </c>
      <c r="P216" s="15">
        <f t="shared" si="89"/>
        <v>0</v>
      </c>
      <c r="Q216" s="4">
        <f t="shared" si="89"/>
        <v>0</v>
      </c>
      <c r="R216" s="60"/>
      <c r="S216" s="102"/>
    </row>
    <row r="217" spans="1:19" ht="12.75" customHeight="1" hidden="1">
      <c r="A217" s="103" t="s">
        <v>21</v>
      </c>
      <c r="B217" s="80"/>
      <c r="C217" s="10">
        <f t="shared" si="85"/>
        <v>0</v>
      </c>
      <c r="D217" s="14">
        <f>D222</f>
        <v>0</v>
      </c>
      <c r="E217" s="11">
        <f t="shared" si="86"/>
        <v>0</v>
      </c>
      <c r="F217" s="14">
        <f t="shared" si="89"/>
        <v>0</v>
      </c>
      <c r="G217" s="14">
        <f t="shared" si="89"/>
        <v>0</v>
      </c>
      <c r="H217" s="14">
        <f t="shared" si="89"/>
        <v>0</v>
      </c>
      <c r="I217" s="14">
        <f t="shared" si="89"/>
        <v>0</v>
      </c>
      <c r="J217" s="14">
        <f t="shared" si="89"/>
        <v>0</v>
      </c>
      <c r="K217" s="14">
        <f t="shared" si="89"/>
        <v>0</v>
      </c>
      <c r="L217" s="14">
        <f t="shared" si="89"/>
        <v>0</v>
      </c>
      <c r="M217" s="14">
        <f t="shared" si="89"/>
        <v>0</v>
      </c>
      <c r="N217" s="14">
        <f t="shared" si="89"/>
        <v>0</v>
      </c>
      <c r="O217" s="14">
        <f t="shared" si="89"/>
        <v>0</v>
      </c>
      <c r="P217" s="15">
        <f t="shared" si="89"/>
        <v>0</v>
      </c>
      <c r="Q217" s="4">
        <f t="shared" si="89"/>
        <v>0</v>
      </c>
      <c r="R217" s="60"/>
      <c r="S217" s="102"/>
    </row>
    <row r="218" spans="1:19" ht="12.75" customHeight="1" hidden="1">
      <c r="A218" s="104" t="s">
        <v>113</v>
      </c>
      <c r="B218" s="81" t="s">
        <v>114</v>
      </c>
      <c r="C218" s="10">
        <f t="shared" si="85"/>
        <v>0</v>
      </c>
      <c r="D218" s="14">
        <f>SUM(D219:D220)</f>
        <v>0</v>
      </c>
      <c r="E218" s="11">
        <f t="shared" si="86"/>
        <v>0</v>
      </c>
      <c r="F218" s="14">
        <f>SUM(F219:F220)</f>
        <v>0</v>
      </c>
      <c r="G218" s="14">
        <f>SUM(G219:G220)</f>
        <v>0</v>
      </c>
      <c r="H218" s="14">
        <f aca="true" t="shared" si="90" ref="H218:Q218">SUM(H219:H220)</f>
        <v>0</v>
      </c>
      <c r="I218" s="14">
        <f t="shared" si="90"/>
        <v>0</v>
      </c>
      <c r="J218" s="14">
        <f t="shared" si="90"/>
        <v>0</v>
      </c>
      <c r="K218" s="14">
        <f>SUM(K219:K220)</f>
        <v>0</v>
      </c>
      <c r="L218" s="14">
        <f t="shared" si="90"/>
        <v>0</v>
      </c>
      <c r="M218" s="14">
        <f t="shared" si="90"/>
        <v>0</v>
      </c>
      <c r="N218" s="14">
        <f t="shared" si="90"/>
        <v>0</v>
      </c>
      <c r="O218" s="14">
        <f t="shared" si="90"/>
        <v>0</v>
      </c>
      <c r="P218" s="15">
        <f t="shared" si="90"/>
        <v>0</v>
      </c>
      <c r="Q218" s="4">
        <f t="shared" si="90"/>
        <v>0</v>
      </c>
      <c r="R218" s="60"/>
      <c r="S218" s="102"/>
    </row>
    <row r="219" spans="1:19" ht="12.75" customHeight="1" hidden="1">
      <c r="A219" s="101" t="s">
        <v>18</v>
      </c>
      <c r="B219" s="80"/>
      <c r="C219" s="10">
        <f t="shared" si="85"/>
        <v>0</v>
      </c>
      <c r="D219" s="14"/>
      <c r="E219" s="11">
        <f t="shared" si="86"/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5"/>
      <c r="Q219" s="4"/>
      <c r="R219" s="60"/>
      <c r="S219" s="102"/>
    </row>
    <row r="220" spans="1:19" ht="12.75" customHeight="1" hidden="1">
      <c r="A220" s="101" t="s">
        <v>19</v>
      </c>
      <c r="B220" s="80"/>
      <c r="C220" s="10">
        <f t="shared" si="85"/>
        <v>0</v>
      </c>
      <c r="D220" s="14">
        <f>SUM(D221:D222)</f>
        <v>0</v>
      </c>
      <c r="E220" s="11">
        <f t="shared" si="86"/>
        <v>0</v>
      </c>
      <c r="F220" s="14">
        <f>SUM(F221:F222)</f>
        <v>0</v>
      </c>
      <c r="G220" s="14">
        <f>SUM(G221:G222)</f>
        <v>0</v>
      </c>
      <c r="H220" s="14">
        <f aca="true" t="shared" si="91" ref="H220:Q220">SUM(H221:H222)</f>
        <v>0</v>
      </c>
      <c r="I220" s="14">
        <f t="shared" si="91"/>
        <v>0</v>
      </c>
      <c r="J220" s="14">
        <f t="shared" si="91"/>
        <v>0</v>
      </c>
      <c r="K220" s="14">
        <f>SUM(K221:K222)</f>
        <v>0</v>
      </c>
      <c r="L220" s="14">
        <f t="shared" si="91"/>
        <v>0</v>
      </c>
      <c r="M220" s="14">
        <f t="shared" si="91"/>
        <v>0</v>
      </c>
      <c r="N220" s="14">
        <f t="shared" si="91"/>
        <v>0</v>
      </c>
      <c r="O220" s="14">
        <f t="shared" si="91"/>
        <v>0</v>
      </c>
      <c r="P220" s="15">
        <f t="shared" si="91"/>
        <v>0</v>
      </c>
      <c r="Q220" s="4">
        <f t="shared" si="91"/>
        <v>0</v>
      </c>
      <c r="R220" s="60"/>
      <c r="S220" s="102"/>
    </row>
    <row r="221" spans="1:19" ht="12.75" customHeight="1" hidden="1">
      <c r="A221" s="101" t="s">
        <v>20</v>
      </c>
      <c r="B221" s="80"/>
      <c r="C221" s="10">
        <f t="shared" si="85"/>
        <v>0</v>
      </c>
      <c r="D221" s="14"/>
      <c r="E221" s="11">
        <f t="shared" si="86"/>
        <v>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5"/>
      <c r="Q221" s="4"/>
      <c r="R221" s="60"/>
      <c r="S221" s="102"/>
    </row>
    <row r="222" spans="1:19" ht="12.75" customHeight="1" hidden="1">
      <c r="A222" s="103" t="s">
        <v>21</v>
      </c>
      <c r="B222" s="80"/>
      <c r="C222" s="10">
        <f t="shared" si="85"/>
        <v>0</v>
      </c>
      <c r="D222" s="14"/>
      <c r="E222" s="11">
        <f t="shared" si="86"/>
        <v>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5"/>
      <c r="Q222" s="4"/>
      <c r="R222" s="60"/>
      <c r="S222" s="102"/>
    </row>
    <row r="223" spans="1:19" s="23" customFormat="1" ht="12.75" hidden="1">
      <c r="A223" s="106" t="s">
        <v>115</v>
      </c>
      <c r="B223" s="81" t="s">
        <v>116</v>
      </c>
      <c r="C223" s="10">
        <f t="shared" si="85"/>
        <v>870</v>
      </c>
      <c r="D223" s="21">
        <f>D233+D243+D253</f>
        <v>870</v>
      </c>
      <c r="E223" s="11">
        <f t="shared" si="86"/>
        <v>0</v>
      </c>
      <c r="F223" s="21">
        <f>F233+F243+F253</f>
        <v>0</v>
      </c>
      <c r="G223" s="21">
        <f>G233+G243+G253</f>
        <v>0</v>
      </c>
      <c r="H223" s="21">
        <f aca="true" t="shared" si="92" ref="H223:Q223">H233+H243+H253</f>
        <v>0</v>
      </c>
      <c r="I223" s="21">
        <f t="shared" si="92"/>
        <v>0</v>
      </c>
      <c r="J223" s="21">
        <f t="shared" si="92"/>
        <v>0</v>
      </c>
      <c r="K223" s="21">
        <f>K233+K243+K253</f>
        <v>0</v>
      </c>
      <c r="L223" s="21">
        <f t="shared" si="92"/>
        <v>0</v>
      </c>
      <c r="M223" s="21">
        <f t="shared" si="92"/>
        <v>0</v>
      </c>
      <c r="N223" s="21">
        <f t="shared" si="92"/>
        <v>0</v>
      </c>
      <c r="O223" s="21">
        <f t="shared" si="92"/>
        <v>0</v>
      </c>
      <c r="P223" s="22">
        <f t="shared" si="92"/>
        <v>0</v>
      </c>
      <c r="Q223" s="56">
        <f t="shared" si="92"/>
        <v>0</v>
      </c>
      <c r="R223" s="62"/>
      <c r="S223" s="110"/>
    </row>
    <row r="224" spans="1:19" ht="12.75" customHeight="1" hidden="1">
      <c r="A224" s="101" t="s">
        <v>18</v>
      </c>
      <c r="B224" s="80"/>
      <c r="C224" s="10">
        <f t="shared" si="85"/>
        <v>0</v>
      </c>
      <c r="D224" s="14">
        <f>D229+D234+D244+D249+D254</f>
        <v>0</v>
      </c>
      <c r="E224" s="11">
        <f t="shared" si="86"/>
        <v>0</v>
      </c>
      <c r="F224" s="14">
        <f aca="true" t="shared" si="93" ref="F224:Q224">F229+F234+F244+F249+F254</f>
        <v>0</v>
      </c>
      <c r="G224" s="14">
        <f t="shared" si="93"/>
        <v>0</v>
      </c>
      <c r="H224" s="14">
        <f t="shared" si="93"/>
        <v>0</v>
      </c>
      <c r="I224" s="14">
        <f t="shared" si="93"/>
        <v>0</v>
      </c>
      <c r="J224" s="14">
        <f t="shared" si="93"/>
        <v>0</v>
      </c>
      <c r="K224" s="14">
        <f t="shared" si="93"/>
        <v>0</v>
      </c>
      <c r="L224" s="14">
        <f t="shared" si="93"/>
        <v>0</v>
      </c>
      <c r="M224" s="14">
        <f t="shared" si="93"/>
        <v>0</v>
      </c>
      <c r="N224" s="14">
        <f t="shared" si="93"/>
        <v>0</v>
      </c>
      <c r="O224" s="14">
        <f t="shared" si="93"/>
        <v>0</v>
      </c>
      <c r="P224" s="15">
        <f t="shared" si="93"/>
        <v>0</v>
      </c>
      <c r="Q224" s="4">
        <f t="shared" si="93"/>
        <v>0</v>
      </c>
      <c r="R224" s="60"/>
      <c r="S224" s="102"/>
    </row>
    <row r="225" spans="1:19" ht="12.75" customHeight="1" hidden="1">
      <c r="A225" s="101" t="s">
        <v>19</v>
      </c>
      <c r="B225" s="80"/>
      <c r="C225" s="10">
        <f t="shared" si="85"/>
        <v>10790</v>
      </c>
      <c r="D225" s="14">
        <f>SUM(D226:D227)</f>
        <v>830</v>
      </c>
      <c r="E225" s="11">
        <f t="shared" si="86"/>
        <v>9960</v>
      </c>
      <c r="F225" s="14">
        <f>SUM(F226:F227)</f>
        <v>830</v>
      </c>
      <c r="G225" s="14">
        <f>SUM(G226:G227)</f>
        <v>830</v>
      </c>
      <c r="H225" s="14">
        <f aca="true" t="shared" si="94" ref="H225:Q225">SUM(H226:H227)</f>
        <v>830</v>
      </c>
      <c r="I225" s="14">
        <f t="shared" si="94"/>
        <v>830</v>
      </c>
      <c r="J225" s="14">
        <f t="shared" si="94"/>
        <v>830</v>
      </c>
      <c r="K225" s="14">
        <f>SUM(K226:K227)</f>
        <v>830</v>
      </c>
      <c r="L225" s="14">
        <f t="shared" si="94"/>
        <v>830</v>
      </c>
      <c r="M225" s="14">
        <f t="shared" si="94"/>
        <v>830</v>
      </c>
      <c r="N225" s="14">
        <f t="shared" si="94"/>
        <v>830</v>
      </c>
      <c r="O225" s="14">
        <f t="shared" si="94"/>
        <v>830</v>
      </c>
      <c r="P225" s="15">
        <f t="shared" si="94"/>
        <v>830</v>
      </c>
      <c r="Q225" s="4">
        <f t="shared" si="94"/>
        <v>830</v>
      </c>
      <c r="R225" s="60"/>
      <c r="S225" s="102"/>
    </row>
    <row r="226" spans="1:19" ht="12.75" customHeight="1" hidden="1">
      <c r="A226" s="101" t="s">
        <v>20</v>
      </c>
      <c r="B226" s="80"/>
      <c r="C226" s="10">
        <f t="shared" si="85"/>
        <v>0</v>
      </c>
      <c r="D226" s="14">
        <f>D231+D236+D246+D251+D256</f>
        <v>0</v>
      </c>
      <c r="E226" s="11">
        <f t="shared" si="86"/>
        <v>0</v>
      </c>
      <c r="F226" s="14">
        <f aca="true" t="shared" si="95" ref="F226:Q227">F231+F236+F246+F251+F256</f>
        <v>0</v>
      </c>
      <c r="G226" s="14">
        <f t="shared" si="95"/>
        <v>0</v>
      </c>
      <c r="H226" s="14">
        <f t="shared" si="95"/>
        <v>0</v>
      </c>
      <c r="I226" s="14">
        <f t="shared" si="95"/>
        <v>0</v>
      </c>
      <c r="J226" s="14">
        <f t="shared" si="95"/>
        <v>0</v>
      </c>
      <c r="K226" s="14">
        <f t="shared" si="95"/>
        <v>0</v>
      </c>
      <c r="L226" s="14">
        <f t="shared" si="95"/>
        <v>0</v>
      </c>
      <c r="M226" s="14">
        <f t="shared" si="95"/>
        <v>0</v>
      </c>
      <c r="N226" s="14">
        <f t="shared" si="95"/>
        <v>0</v>
      </c>
      <c r="O226" s="14">
        <f t="shared" si="95"/>
        <v>0</v>
      </c>
      <c r="P226" s="15">
        <f t="shared" si="95"/>
        <v>0</v>
      </c>
      <c r="Q226" s="4">
        <f t="shared" si="95"/>
        <v>0</v>
      </c>
      <c r="R226" s="60"/>
      <c r="S226" s="102"/>
    </row>
    <row r="227" spans="1:19" ht="12.75" customHeight="1" hidden="1">
      <c r="A227" s="103" t="s">
        <v>21</v>
      </c>
      <c r="B227" s="80"/>
      <c r="C227" s="10">
        <f t="shared" si="85"/>
        <v>10790</v>
      </c>
      <c r="D227" s="14">
        <f>D232+D237+D247+D252+D257</f>
        <v>830</v>
      </c>
      <c r="E227" s="11">
        <f t="shared" si="86"/>
        <v>9960</v>
      </c>
      <c r="F227" s="14">
        <f t="shared" si="95"/>
        <v>830</v>
      </c>
      <c r="G227" s="14">
        <f t="shared" si="95"/>
        <v>830</v>
      </c>
      <c r="H227" s="14">
        <f t="shared" si="95"/>
        <v>830</v>
      </c>
      <c r="I227" s="14">
        <f t="shared" si="95"/>
        <v>830</v>
      </c>
      <c r="J227" s="14">
        <f t="shared" si="95"/>
        <v>830</v>
      </c>
      <c r="K227" s="14">
        <f t="shared" si="95"/>
        <v>830</v>
      </c>
      <c r="L227" s="14">
        <f t="shared" si="95"/>
        <v>830</v>
      </c>
      <c r="M227" s="14">
        <f t="shared" si="95"/>
        <v>830</v>
      </c>
      <c r="N227" s="14">
        <f t="shared" si="95"/>
        <v>830</v>
      </c>
      <c r="O227" s="14">
        <f t="shared" si="95"/>
        <v>830</v>
      </c>
      <c r="P227" s="15">
        <f t="shared" si="95"/>
        <v>830</v>
      </c>
      <c r="Q227" s="4">
        <f t="shared" si="95"/>
        <v>830</v>
      </c>
      <c r="R227" s="60"/>
      <c r="S227" s="102"/>
    </row>
    <row r="228" spans="1:19" ht="25.5" customHeight="1" hidden="1">
      <c r="A228" s="104" t="s">
        <v>117</v>
      </c>
      <c r="B228" s="81" t="s">
        <v>118</v>
      </c>
      <c r="C228" s="10">
        <f t="shared" si="85"/>
        <v>0</v>
      </c>
      <c r="D228" s="14">
        <f>SUM(D229:D230)</f>
        <v>0</v>
      </c>
      <c r="E228" s="11">
        <f t="shared" si="86"/>
        <v>0</v>
      </c>
      <c r="F228" s="14">
        <f>SUM(F229:F230)</f>
        <v>0</v>
      </c>
      <c r="G228" s="14">
        <f>SUM(G229:G230)</f>
        <v>0</v>
      </c>
      <c r="H228" s="14">
        <f aca="true" t="shared" si="96" ref="H228:Q228">SUM(H229:H230)</f>
        <v>0</v>
      </c>
      <c r="I228" s="14">
        <f t="shared" si="96"/>
        <v>0</v>
      </c>
      <c r="J228" s="14">
        <f t="shared" si="96"/>
        <v>0</v>
      </c>
      <c r="K228" s="14">
        <f>SUM(K229:K230)</f>
        <v>0</v>
      </c>
      <c r="L228" s="14">
        <f t="shared" si="96"/>
        <v>0</v>
      </c>
      <c r="M228" s="14">
        <f t="shared" si="96"/>
        <v>0</v>
      </c>
      <c r="N228" s="14">
        <f t="shared" si="96"/>
        <v>0</v>
      </c>
      <c r="O228" s="14">
        <f t="shared" si="96"/>
        <v>0</v>
      </c>
      <c r="P228" s="15">
        <f t="shared" si="96"/>
        <v>0</v>
      </c>
      <c r="Q228" s="4">
        <f t="shared" si="96"/>
        <v>0</v>
      </c>
      <c r="R228" s="60"/>
      <c r="S228" s="102"/>
    </row>
    <row r="229" spans="1:19" ht="12.75" customHeight="1" hidden="1">
      <c r="A229" s="101" t="s">
        <v>18</v>
      </c>
      <c r="B229" s="80"/>
      <c r="C229" s="10">
        <f t="shared" si="85"/>
        <v>0</v>
      </c>
      <c r="D229" s="14"/>
      <c r="E229" s="11">
        <f t="shared" si="86"/>
        <v>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5"/>
      <c r="Q229" s="4"/>
      <c r="R229" s="60"/>
      <c r="S229" s="102"/>
    </row>
    <row r="230" spans="1:19" ht="12.75" customHeight="1" hidden="1">
      <c r="A230" s="101" t="s">
        <v>19</v>
      </c>
      <c r="B230" s="80"/>
      <c r="C230" s="10">
        <f t="shared" si="85"/>
        <v>0</v>
      </c>
      <c r="D230" s="14">
        <f>SUM(D231:D232)</f>
        <v>0</v>
      </c>
      <c r="E230" s="11">
        <f t="shared" si="86"/>
        <v>0</v>
      </c>
      <c r="F230" s="14">
        <f>SUM(F231:F232)</f>
        <v>0</v>
      </c>
      <c r="G230" s="14">
        <f>SUM(G231:G232)</f>
        <v>0</v>
      </c>
      <c r="H230" s="14">
        <f aca="true" t="shared" si="97" ref="H230:Q230">SUM(H231:H232)</f>
        <v>0</v>
      </c>
      <c r="I230" s="14">
        <f t="shared" si="97"/>
        <v>0</v>
      </c>
      <c r="J230" s="14">
        <f t="shared" si="97"/>
        <v>0</v>
      </c>
      <c r="K230" s="14">
        <f>SUM(K231:K232)</f>
        <v>0</v>
      </c>
      <c r="L230" s="14">
        <f t="shared" si="97"/>
        <v>0</v>
      </c>
      <c r="M230" s="14">
        <f t="shared" si="97"/>
        <v>0</v>
      </c>
      <c r="N230" s="14">
        <f t="shared" si="97"/>
        <v>0</v>
      </c>
      <c r="O230" s="14">
        <f t="shared" si="97"/>
        <v>0</v>
      </c>
      <c r="P230" s="15">
        <f t="shared" si="97"/>
        <v>0</v>
      </c>
      <c r="Q230" s="4">
        <f t="shared" si="97"/>
        <v>0</v>
      </c>
      <c r="R230" s="60"/>
      <c r="S230" s="102"/>
    </row>
    <row r="231" spans="1:19" ht="12.75" customHeight="1" hidden="1">
      <c r="A231" s="101" t="s">
        <v>20</v>
      </c>
      <c r="B231" s="80"/>
      <c r="C231" s="10">
        <f t="shared" si="85"/>
        <v>0</v>
      </c>
      <c r="D231" s="14"/>
      <c r="E231" s="11">
        <f t="shared" si="86"/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"/>
      <c r="Q231" s="4"/>
      <c r="R231" s="60"/>
      <c r="S231" s="102"/>
    </row>
    <row r="232" spans="1:19" ht="12.75" customHeight="1" hidden="1">
      <c r="A232" s="103" t="s">
        <v>21</v>
      </c>
      <c r="B232" s="80"/>
      <c r="C232" s="10">
        <f t="shared" si="85"/>
        <v>0</v>
      </c>
      <c r="D232" s="14"/>
      <c r="E232" s="11">
        <f t="shared" si="86"/>
        <v>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5"/>
      <c r="Q232" s="4"/>
      <c r="R232" s="60"/>
      <c r="S232" s="102"/>
    </row>
    <row r="233" spans="1:19" ht="42" customHeight="1" hidden="1">
      <c r="A233" s="104" t="s">
        <v>119</v>
      </c>
      <c r="B233" s="81" t="s">
        <v>120</v>
      </c>
      <c r="C233" s="10">
        <f t="shared" si="85"/>
        <v>360</v>
      </c>
      <c r="D233" s="14">
        <f>D238</f>
        <v>360</v>
      </c>
      <c r="E233" s="11">
        <f t="shared" si="86"/>
        <v>0</v>
      </c>
      <c r="F233" s="14">
        <f>F238</f>
        <v>0</v>
      </c>
      <c r="G233" s="14">
        <f>G238</f>
        <v>0</v>
      </c>
      <c r="H233" s="14">
        <f aca="true" t="shared" si="98" ref="H233:Q234">H238</f>
        <v>0</v>
      </c>
      <c r="I233" s="14">
        <f t="shared" si="98"/>
        <v>0</v>
      </c>
      <c r="J233" s="14">
        <f t="shared" si="98"/>
        <v>0</v>
      </c>
      <c r="K233" s="14">
        <f>K238</f>
        <v>0</v>
      </c>
      <c r="L233" s="14">
        <f t="shared" si="98"/>
        <v>0</v>
      </c>
      <c r="M233" s="14">
        <f t="shared" si="98"/>
        <v>0</v>
      </c>
      <c r="N233" s="14">
        <f t="shared" si="98"/>
        <v>0</v>
      </c>
      <c r="O233" s="14">
        <f t="shared" si="98"/>
        <v>0</v>
      </c>
      <c r="P233" s="15">
        <f t="shared" si="98"/>
        <v>0</v>
      </c>
      <c r="Q233" s="4">
        <f t="shared" si="98"/>
        <v>0</v>
      </c>
      <c r="R233" s="60"/>
      <c r="S233" s="102"/>
    </row>
    <row r="234" spans="1:19" ht="12.75" customHeight="1" hidden="1">
      <c r="A234" s="101" t="s">
        <v>18</v>
      </c>
      <c r="B234" s="80"/>
      <c r="C234" s="10">
        <f t="shared" si="85"/>
        <v>0</v>
      </c>
      <c r="D234" s="14">
        <f>D239</f>
        <v>0</v>
      </c>
      <c r="E234" s="11">
        <f t="shared" si="86"/>
        <v>0</v>
      </c>
      <c r="F234" s="14">
        <f>F239</f>
        <v>0</v>
      </c>
      <c r="G234" s="14">
        <f>G239</f>
        <v>0</v>
      </c>
      <c r="H234" s="14">
        <f t="shared" si="98"/>
        <v>0</v>
      </c>
      <c r="I234" s="14">
        <f t="shared" si="98"/>
        <v>0</v>
      </c>
      <c r="J234" s="14">
        <f t="shared" si="98"/>
        <v>0</v>
      </c>
      <c r="K234" s="14">
        <f>K239</f>
        <v>0</v>
      </c>
      <c r="L234" s="14">
        <f t="shared" si="98"/>
        <v>0</v>
      </c>
      <c r="M234" s="14">
        <f t="shared" si="98"/>
        <v>0</v>
      </c>
      <c r="N234" s="14">
        <f t="shared" si="98"/>
        <v>0</v>
      </c>
      <c r="O234" s="14">
        <f t="shared" si="98"/>
        <v>0</v>
      </c>
      <c r="P234" s="15">
        <f t="shared" si="98"/>
        <v>0</v>
      </c>
      <c r="Q234" s="4">
        <f t="shared" si="98"/>
        <v>0</v>
      </c>
      <c r="R234" s="60"/>
      <c r="S234" s="102"/>
    </row>
    <row r="235" spans="1:19" ht="12.75" customHeight="1" hidden="1">
      <c r="A235" s="101" t="s">
        <v>19</v>
      </c>
      <c r="B235" s="80"/>
      <c r="C235" s="10">
        <f t="shared" si="85"/>
        <v>4550</v>
      </c>
      <c r="D235" s="14">
        <f>SUM(D236:D237)</f>
        <v>350</v>
      </c>
      <c r="E235" s="11">
        <f t="shared" si="86"/>
        <v>4200</v>
      </c>
      <c r="F235" s="14">
        <f>SUM(F236:F237)</f>
        <v>350</v>
      </c>
      <c r="G235" s="14">
        <f>SUM(G236:G237)</f>
        <v>350</v>
      </c>
      <c r="H235" s="14">
        <f aca="true" t="shared" si="99" ref="H235:Q235">SUM(H236:H237)</f>
        <v>350</v>
      </c>
      <c r="I235" s="14">
        <f t="shared" si="99"/>
        <v>350</v>
      </c>
      <c r="J235" s="14">
        <f t="shared" si="99"/>
        <v>350</v>
      </c>
      <c r="K235" s="14">
        <f>SUM(K236:K237)</f>
        <v>350</v>
      </c>
      <c r="L235" s="14">
        <f t="shared" si="99"/>
        <v>350</v>
      </c>
      <c r="M235" s="14">
        <f t="shared" si="99"/>
        <v>350</v>
      </c>
      <c r="N235" s="14">
        <f t="shared" si="99"/>
        <v>350</v>
      </c>
      <c r="O235" s="14">
        <f t="shared" si="99"/>
        <v>350</v>
      </c>
      <c r="P235" s="15">
        <f t="shared" si="99"/>
        <v>350</v>
      </c>
      <c r="Q235" s="4">
        <f t="shared" si="99"/>
        <v>350</v>
      </c>
      <c r="R235" s="60"/>
      <c r="S235" s="102"/>
    </row>
    <row r="236" spans="1:19" ht="12.75" customHeight="1" hidden="1">
      <c r="A236" s="101" t="s">
        <v>20</v>
      </c>
      <c r="B236" s="80"/>
      <c r="C236" s="10">
        <f t="shared" si="85"/>
        <v>0</v>
      </c>
      <c r="D236" s="14">
        <f>D241</f>
        <v>0</v>
      </c>
      <c r="E236" s="11">
        <f t="shared" si="86"/>
        <v>0</v>
      </c>
      <c r="F236" s="14">
        <f aca="true" t="shared" si="100" ref="F236:Q237">F241</f>
        <v>0</v>
      </c>
      <c r="G236" s="14">
        <f t="shared" si="100"/>
        <v>0</v>
      </c>
      <c r="H236" s="14">
        <f t="shared" si="100"/>
        <v>0</v>
      </c>
      <c r="I236" s="14">
        <f t="shared" si="100"/>
        <v>0</v>
      </c>
      <c r="J236" s="14">
        <f t="shared" si="100"/>
        <v>0</v>
      </c>
      <c r="K236" s="14">
        <f t="shared" si="100"/>
        <v>0</v>
      </c>
      <c r="L236" s="14">
        <f t="shared" si="100"/>
        <v>0</v>
      </c>
      <c r="M236" s="14">
        <f t="shared" si="100"/>
        <v>0</v>
      </c>
      <c r="N236" s="14">
        <f t="shared" si="100"/>
        <v>0</v>
      </c>
      <c r="O236" s="14">
        <f t="shared" si="100"/>
        <v>0</v>
      </c>
      <c r="P236" s="15">
        <f t="shared" si="100"/>
        <v>0</v>
      </c>
      <c r="Q236" s="4">
        <f t="shared" si="100"/>
        <v>0</v>
      </c>
      <c r="R236" s="60"/>
      <c r="S236" s="102"/>
    </row>
    <row r="237" spans="1:19" ht="12.75" customHeight="1" hidden="1">
      <c r="A237" s="103" t="s">
        <v>21</v>
      </c>
      <c r="B237" s="80"/>
      <c r="C237" s="10">
        <f t="shared" si="85"/>
        <v>4550</v>
      </c>
      <c r="D237" s="14">
        <f>D242</f>
        <v>350</v>
      </c>
      <c r="E237" s="11">
        <f t="shared" si="86"/>
        <v>4200</v>
      </c>
      <c r="F237" s="14">
        <f t="shared" si="100"/>
        <v>350</v>
      </c>
      <c r="G237" s="14">
        <f t="shared" si="100"/>
        <v>350</v>
      </c>
      <c r="H237" s="14">
        <f t="shared" si="100"/>
        <v>350</v>
      </c>
      <c r="I237" s="14">
        <f t="shared" si="100"/>
        <v>350</v>
      </c>
      <c r="J237" s="14">
        <f t="shared" si="100"/>
        <v>350</v>
      </c>
      <c r="K237" s="14">
        <f t="shared" si="100"/>
        <v>350</v>
      </c>
      <c r="L237" s="14">
        <f t="shared" si="100"/>
        <v>350</v>
      </c>
      <c r="M237" s="14">
        <f t="shared" si="100"/>
        <v>350</v>
      </c>
      <c r="N237" s="14">
        <f t="shared" si="100"/>
        <v>350</v>
      </c>
      <c r="O237" s="14">
        <f t="shared" si="100"/>
        <v>350</v>
      </c>
      <c r="P237" s="15">
        <f t="shared" si="100"/>
        <v>350</v>
      </c>
      <c r="Q237" s="4">
        <f t="shared" si="100"/>
        <v>350</v>
      </c>
      <c r="R237" s="60"/>
      <c r="S237" s="102"/>
    </row>
    <row r="238" spans="1:19" ht="52.5" customHeight="1" hidden="1">
      <c r="A238" s="104" t="s">
        <v>121</v>
      </c>
      <c r="B238" s="81" t="s">
        <v>122</v>
      </c>
      <c r="C238" s="10">
        <f t="shared" si="85"/>
        <v>360</v>
      </c>
      <c r="D238" s="14">
        <v>360</v>
      </c>
      <c r="E238" s="11">
        <f t="shared" si="86"/>
        <v>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5"/>
      <c r="Q238" s="4"/>
      <c r="R238" s="60"/>
      <c r="S238" s="102"/>
    </row>
    <row r="239" spans="1:19" ht="19.5" customHeight="1" hidden="1">
      <c r="A239" s="101" t="s">
        <v>18</v>
      </c>
      <c r="B239" s="80"/>
      <c r="C239" s="10">
        <f t="shared" si="85"/>
        <v>0</v>
      </c>
      <c r="D239" s="14"/>
      <c r="E239" s="11">
        <f t="shared" si="86"/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5"/>
      <c r="Q239" s="4"/>
      <c r="R239" s="60"/>
      <c r="S239" s="102"/>
    </row>
    <row r="240" spans="1:19" ht="12.75" customHeight="1" hidden="1">
      <c r="A240" s="101" t="s">
        <v>19</v>
      </c>
      <c r="B240" s="80"/>
      <c r="C240" s="10">
        <f t="shared" si="85"/>
        <v>4550</v>
      </c>
      <c r="D240" s="14">
        <f>SUM(D241:D242)</f>
        <v>350</v>
      </c>
      <c r="E240" s="11">
        <f t="shared" si="86"/>
        <v>4200</v>
      </c>
      <c r="F240" s="14">
        <f>SUM(F241:F242)</f>
        <v>350</v>
      </c>
      <c r="G240" s="14">
        <f>SUM(G241:G242)</f>
        <v>350</v>
      </c>
      <c r="H240" s="14">
        <f aca="true" t="shared" si="101" ref="H240:Q240">SUM(H241:H242)</f>
        <v>350</v>
      </c>
      <c r="I240" s="14">
        <f t="shared" si="101"/>
        <v>350</v>
      </c>
      <c r="J240" s="14">
        <f t="shared" si="101"/>
        <v>350</v>
      </c>
      <c r="K240" s="14">
        <f>SUM(K241:K242)</f>
        <v>350</v>
      </c>
      <c r="L240" s="14">
        <f t="shared" si="101"/>
        <v>350</v>
      </c>
      <c r="M240" s="14">
        <f t="shared" si="101"/>
        <v>350</v>
      </c>
      <c r="N240" s="14">
        <f t="shared" si="101"/>
        <v>350</v>
      </c>
      <c r="O240" s="14">
        <f t="shared" si="101"/>
        <v>350</v>
      </c>
      <c r="P240" s="15">
        <f t="shared" si="101"/>
        <v>350</v>
      </c>
      <c r="Q240" s="4">
        <f t="shared" si="101"/>
        <v>350</v>
      </c>
      <c r="R240" s="60"/>
      <c r="S240" s="102"/>
    </row>
    <row r="241" spans="1:19" ht="12.75" customHeight="1" hidden="1">
      <c r="A241" s="101" t="s">
        <v>20</v>
      </c>
      <c r="B241" s="80"/>
      <c r="C241" s="10">
        <f t="shared" si="85"/>
        <v>0</v>
      </c>
      <c r="D241" s="14"/>
      <c r="E241" s="11">
        <f t="shared" si="86"/>
        <v>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5"/>
      <c r="Q241" s="4"/>
      <c r="R241" s="60"/>
      <c r="S241" s="102"/>
    </row>
    <row r="242" spans="1:19" ht="12.75" customHeight="1" hidden="1">
      <c r="A242" s="103" t="s">
        <v>21</v>
      </c>
      <c r="B242" s="80"/>
      <c r="C242" s="10">
        <f t="shared" si="85"/>
        <v>4550</v>
      </c>
      <c r="D242" s="14">
        <v>350</v>
      </c>
      <c r="E242" s="11">
        <f t="shared" si="86"/>
        <v>4200</v>
      </c>
      <c r="F242" s="14">
        <v>350</v>
      </c>
      <c r="G242" s="14">
        <v>350</v>
      </c>
      <c r="H242" s="14">
        <v>350</v>
      </c>
      <c r="I242" s="14">
        <v>350</v>
      </c>
      <c r="J242" s="14">
        <v>350</v>
      </c>
      <c r="K242" s="14">
        <v>350</v>
      </c>
      <c r="L242" s="14">
        <v>350</v>
      </c>
      <c r="M242" s="14">
        <v>350</v>
      </c>
      <c r="N242" s="14">
        <v>350</v>
      </c>
      <c r="O242" s="14">
        <v>350</v>
      </c>
      <c r="P242" s="15">
        <v>350</v>
      </c>
      <c r="Q242" s="4">
        <v>350</v>
      </c>
      <c r="R242" s="60"/>
      <c r="S242" s="102"/>
    </row>
    <row r="243" spans="1:19" ht="39" customHeight="1" hidden="1">
      <c r="A243" s="104" t="s">
        <v>123</v>
      </c>
      <c r="B243" s="81" t="s">
        <v>124</v>
      </c>
      <c r="C243" s="10">
        <f t="shared" si="85"/>
        <v>325</v>
      </c>
      <c r="D243" s="14">
        <v>325</v>
      </c>
      <c r="E243" s="11">
        <f t="shared" si="86"/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5"/>
      <c r="Q243" s="4"/>
      <c r="R243" s="60"/>
      <c r="S243" s="102"/>
    </row>
    <row r="244" spans="1:19" ht="12.75" customHeight="1" hidden="1">
      <c r="A244" s="101" t="s">
        <v>18</v>
      </c>
      <c r="B244" s="80"/>
      <c r="C244" s="10">
        <f t="shared" si="85"/>
        <v>0</v>
      </c>
      <c r="D244" s="14"/>
      <c r="E244" s="11">
        <f t="shared" si="86"/>
        <v>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5"/>
      <c r="Q244" s="4"/>
      <c r="R244" s="60"/>
      <c r="S244" s="102"/>
    </row>
    <row r="245" spans="1:19" ht="12.75" customHeight="1" hidden="1">
      <c r="A245" s="101" t="s">
        <v>19</v>
      </c>
      <c r="B245" s="80"/>
      <c r="C245" s="10">
        <f t="shared" si="85"/>
        <v>3900</v>
      </c>
      <c r="D245" s="14">
        <f>SUM(D246:D247)</f>
        <v>300</v>
      </c>
      <c r="E245" s="11">
        <f t="shared" si="86"/>
        <v>3600</v>
      </c>
      <c r="F245" s="14">
        <f>SUM(F246:F247)</f>
        <v>300</v>
      </c>
      <c r="G245" s="14">
        <f>SUM(G246:G247)</f>
        <v>300</v>
      </c>
      <c r="H245" s="14">
        <f aca="true" t="shared" si="102" ref="H245:Q245">SUM(H246:H247)</f>
        <v>300</v>
      </c>
      <c r="I245" s="14">
        <f t="shared" si="102"/>
        <v>300</v>
      </c>
      <c r="J245" s="14">
        <f t="shared" si="102"/>
        <v>300</v>
      </c>
      <c r="K245" s="14">
        <f>SUM(K246:K247)</f>
        <v>300</v>
      </c>
      <c r="L245" s="14">
        <f t="shared" si="102"/>
        <v>300</v>
      </c>
      <c r="M245" s="14">
        <f t="shared" si="102"/>
        <v>300</v>
      </c>
      <c r="N245" s="14">
        <f t="shared" si="102"/>
        <v>300</v>
      </c>
      <c r="O245" s="14">
        <f t="shared" si="102"/>
        <v>300</v>
      </c>
      <c r="P245" s="15">
        <f t="shared" si="102"/>
        <v>300</v>
      </c>
      <c r="Q245" s="4">
        <f t="shared" si="102"/>
        <v>300</v>
      </c>
      <c r="R245" s="60"/>
      <c r="S245" s="102"/>
    </row>
    <row r="246" spans="1:19" ht="12.75" customHeight="1" hidden="1">
      <c r="A246" s="101" t="s">
        <v>20</v>
      </c>
      <c r="B246" s="80"/>
      <c r="C246" s="10">
        <f t="shared" si="85"/>
        <v>0</v>
      </c>
      <c r="D246" s="14"/>
      <c r="E246" s="11">
        <f t="shared" si="86"/>
        <v>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5"/>
      <c r="Q246" s="4"/>
      <c r="R246" s="60"/>
      <c r="S246" s="102"/>
    </row>
    <row r="247" spans="1:19" ht="12.75" customHeight="1" hidden="1">
      <c r="A247" s="103" t="s">
        <v>21</v>
      </c>
      <c r="B247" s="80"/>
      <c r="C247" s="10">
        <f t="shared" si="85"/>
        <v>3900</v>
      </c>
      <c r="D247" s="14">
        <v>300</v>
      </c>
      <c r="E247" s="11">
        <f t="shared" si="86"/>
        <v>3600</v>
      </c>
      <c r="F247" s="14">
        <v>300</v>
      </c>
      <c r="G247" s="14">
        <v>300</v>
      </c>
      <c r="H247" s="14">
        <v>300</v>
      </c>
      <c r="I247" s="14">
        <v>300</v>
      </c>
      <c r="J247" s="14">
        <v>300</v>
      </c>
      <c r="K247" s="14">
        <v>300</v>
      </c>
      <c r="L247" s="14">
        <v>300</v>
      </c>
      <c r="M247" s="14">
        <v>300</v>
      </c>
      <c r="N247" s="14">
        <v>300</v>
      </c>
      <c r="O247" s="14">
        <v>300</v>
      </c>
      <c r="P247" s="15">
        <v>300</v>
      </c>
      <c r="Q247" s="4">
        <v>300</v>
      </c>
      <c r="R247" s="60"/>
      <c r="S247" s="102"/>
    </row>
    <row r="248" spans="1:19" ht="93" customHeight="1" hidden="1">
      <c r="A248" s="104" t="s">
        <v>125</v>
      </c>
      <c r="B248" s="81" t="s">
        <v>126</v>
      </c>
      <c r="C248" s="10">
        <f t="shared" si="85"/>
        <v>0</v>
      </c>
      <c r="D248" s="14">
        <f>SUM(D249:D250)</f>
        <v>0</v>
      </c>
      <c r="E248" s="11">
        <f t="shared" si="86"/>
        <v>0</v>
      </c>
      <c r="F248" s="14">
        <f>SUM(F249:F250)</f>
        <v>0</v>
      </c>
      <c r="G248" s="14">
        <f>SUM(G249:G250)</f>
        <v>0</v>
      </c>
      <c r="H248" s="14">
        <f aca="true" t="shared" si="103" ref="H248:Q248">SUM(H249:H250)</f>
        <v>0</v>
      </c>
      <c r="I248" s="14">
        <f t="shared" si="103"/>
        <v>0</v>
      </c>
      <c r="J248" s="14">
        <f t="shared" si="103"/>
        <v>0</v>
      </c>
      <c r="K248" s="14">
        <f>SUM(K249:K250)</f>
        <v>0</v>
      </c>
      <c r="L248" s="14">
        <f t="shared" si="103"/>
        <v>0</v>
      </c>
      <c r="M248" s="14">
        <f t="shared" si="103"/>
        <v>0</v>
      </c>
      <c r="N248" s="14">
        <f t="shared" si="103"/>
        <v>0</v>
      </c>
      <c r="O248" s="14">
        <f t="shared" si="103"/>
        <v>0</v>
      </c>
      <c r="P248" s="15">
        <f t="shared" si="103"/>
        <v>0</v>
      </c>
      <c r="Q248" s="4">
        <f t="shared" si="103"/>
        <v>0</v>
      </c>
      <c r="R248" s="60"/>
      <c r="S248" s="102"/>
    </row>
    <row r="249" spans="1:19" ht="12.75" customHeight="1" hidden="1">
      <c r="A249" s="101" t="s">
        <v>18</v>
      </c>
      <c r="B249" s="80"/>
      <c r="C249" s="10">
        <f t="shared" si="85"/>
        <v>0</v>
      </c>
      <c r="D249" s="14"/>
      <c r="E249" s="11">
        <f t="shared" si="86"/>
        <v>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5"/>
      <c r="Q249" s="4"/>
      <c r="R249" s="60"/>
      <c r="S249" s="102"/>
    </row>
    <row r="250" spans="1:19" ht="12.75" customHeight="1" hidden="1">
      <c r="A250" s="101" t="s">
        <v>19</v>
      </c>
      <c r="B250" s="80"/>
      <c r="C250" s="10">
        <f t="shared" si="85"/>
        <v>0</v>
      </c>
      <c r="D250" s="14">
        <f>SUM(D251:D252)</f>
        <v>0</v>
      </c>
      <c r="E250" s="11">
        <f t="shared" si="86"/>
        <v>0</v>
      </c>
      <c r="F250" s="14">
        <f>SUM(F251:F252)</f>
        <v>0</v>
      </c>
      <c r="G250" s="14">
        <f>SUM(G251:G252)</f>
        <v>0</v>
      </c>
      <c r="H250" s="14">
        <f aca="true" t="shared" si="104" ref="H250:Q250">SUM(H251:H252)</f>
        <v>0</v>
      </c>
      <c r="I250" s="14">
        <f t="shared" si="104"/>
        <v>0</v>
      </c>
      <c r="J250" s="14">
        <f t="shared" si="104"/>
        <v>0</v>
      </c>
      <c r="K250" s="14">
        <f>SUM(K251:K252)</f>
        <v>0</v>
      </c>
      <c r="L250" s="14">
        <f t="shared" si="104"/>
        <v>0</v>
      </c>
      <c r="M250" s="14">
        <f t="shared" si="104"/>
        <v>0</v>
      </c>
      <c r="N250" s="14">
        <f t="shared" si="104"/>
        <v>0</v>
      </c>
      <c r="O250" s="14">
        <f t="shared" si="104"/>
        <v>0</v>
      </c>
      <c r="P250" s="15">
        <f t="shared" si="104"/>
        <v>0</v>
      </c>
      <c r="Q250" s="4">
        <f t="shared" si="104"/>
        <v>0</v>
      </c>
      <c r="R250" s="60"/>
      <c r="S250" s="102"/>
    </row>
    <row r="251" spans="1:19" ht="12.75" customHeight="1" hidden="1">
      <c r="A251" s="101" t="s">
        <v>20</v>
      </c>
      <c r="B251" s="80"/>
      <c r="C251" s="10">
        <f t="shared" si="85"/>
        <v>0</v>
      </c>
      <c r="D251" s="14"/>
      <c r="E251" s="11">
        <f t="shared" si="86"/>
        <v>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5"/>
      <c r="Q251" s="4"/>
      <c r="R251" s="60"/>
      <c r="S251" s="102"/>
    </row>
    <row r="252" spans="1:19" ht="12.75" customHeight="1" hidden="1">
      <c r="A252" s="103" t="s">
        <v>21</v>
      </c>
      <c r="B252" s="80"/>
      <c r="C252" s="10">
        <f t="shared" si="85"/>
        <v>0</v>
      </c>
      <c r="D252" s="14"/>
      <c r="E252" s="11">
        <f t="shared" si="86"/>
        <v>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5"/>
      <c r="Q252" s="4"/>
      <c r="R252" s="60"/>
      <c r="S252" s="102"/>
    </row>
    <row r="253" spans="1:19" ht="40.5" customHeight="1" hidden="1">
      <c r="A253" s="106" t="s">
        <v>127</v>
      </c>
      <c r="B253" s="81" t="s">
        <v>128</v>
      </c>
      <c r="C253" s="10">
        <f t="shared" si="85"/>
        <v>185</v>
      </c>
      <c r="D253" s="14">
        <f>D259+D258</f>
        <v>185</v>
      </c>
      <c r="E253" s="11">
        <f t="shared" si="86"/>
        <v>0</v>
      </c>
      <c r="F253" s="14">
        <f aca="true" t="shared" si="105" ref="F253:Q253">F259+F258</f>
        <v>0</v>
      </c>
      <c r="G253" s="14">
        <f t="shared" si="105"/>
        <v>0</v>
      </c>
      <c r="H253" s="14">
        <f t="shared" si="105"/>
        <v>0</v>
      </c>
      <c r="I253" s="14">
        <f t="shared" si="105"/>
        <v>0</v>
      </c>
      <c r="J253" s="14">
        <f t="shared" si="105"/>
        <v>0</v>
      </c>
      <c r="K253" s="14">
        <f t="shared" si="105"/>
        <v>0</v>
      </c>
      <c r="L253" s="14">
        <f t="shared" si="105"/>
        <v>0</v>
      </c>
      <c r="M253" s="14">
        <f t="shared" si="105"/>
        <v>0</v>
      </c>
      <c r="N253" s="14">
        <f t="shared" si="105"/>
        <v>0</v>
      </c>
      <c r="O253" s="14">
        <f t="shared" si="105"/>
        <v>0</v>
      </c>
      <c r="P253" s="15">
        <f t="shared" si="105"/>
        <v>0</v>
      </c>
      <c r="Q253" s="4">
        <f t="shared" si="105"/>
        <v>0</v>
      </c>
      <c r="R253" s="60"/>
      <c r="S253" s="102"/>
    </row>
    <row r="254" spans="1:19" ht="12.75" customHeight="1" hidden="1">
      <c r="A254" s="101" t="s">
        <v>18</v>
      </c>
      <c r="B254" s="80"/>
      <c r="C254" s="10">
        <f t="shared" si="85"/>
        <v>0</v>
      </c>
      <c r="D254" s="14">
        <f>D260</f>
        <v>0</v>
      </c>
      <c r="E254" s="11">
        <f t="shared" si="86"/>
        <v>0</v>
      </c>
      <c r="F254" s="14">
        <f aca="true" t="shared" si="106" ref="F254:Q254">F260</f>
        <v>0</v>
      </c>
      <c r="G254" s="14">
        <f t="shared" si="106"/>
        <v>0</v>
      </c>
      <c r="H254" s="14">
        <f t="shared" si="106"/>
        <v>0</v>
      </c>
      <c r="I254" s="14">
        <f t="shared" si="106"/>
        <v>0</v>
      </c>
      <c r="J254" s="14">
        <f t="shared" si="106"/>
        <v>0</v>
      </c>
      <c r="K254" s="14">
        <f t="shared" si="106"/>
        <v>0</v>
      </c>
      <c r="L254" s="14">
        <f t="shared" si="106"/>
        <v>0</v>
      </c>
      <c r="M254" s="14">
        <f t="shared" si="106"/>
        <v>0</v>
      </c>
      <c r="N254" s="14">
        <f t="shared" si="106"/>
        <v>0</v>
      </c>
      <c r="O254" s="14">
        <f t="shared" si="106"/>
        <v>0</v>
      </c>
      <c r="P254" s="15">
        <f t="shared" si="106"/>
        <v>0</v>
      </c>
      <c r="Q254" s="4">
        <f t="shared" si="106"/>
        <v>0</v>
      </c>
      <c r="R254" s="60"/>
      <c r="S254" s="102"/>
    </row>
    <row r="255" spans="1:19" ht="12.75" customHeight="1" hidden="1">
      <c r="A255" s="101" t="s">
        <v>19</v>
      </c>
      <c r="B255" s="80"/>
      <c r="C255" s="10">
        <f t="shared" si="85"/>
        <v>2340</v>
      </c>
      <c r="D255" s="14">
        <f>SUM(D256:D257)</f>
        <v>180</v>
      </c>
      <c r="E255" s="11">
        <f t="shared" si="86"/>
        <v>2160</v>
      </c>
      <c r="F255" s="14">
        <f>SUM(F256:F257)</f>
        <v>180</v>
      </c>
      <c r="G255" s="14">
        <f>SUM(G256:G257)</f>
        <v>180</v>
      </c>
      <c r="H255" s="14">
        <f aca="true" t="shared" si="107" ref="H255:Q255">SUM(H256:H257)</f>
        <v>180</v>
      </c>
      <c r="I255" s="14">
        <f t="shared" si="107"/>
        <v>180</v>
      </c>
      <c r="J255" s="14">
        <f t="shared" si="107"/>
        <v>180</v>
      </c>
      <c r="K255" s="14">
        <f>SUM(K256:K257)</f>
        <v>180</v>
      </c>
      <c r="L255" s="14">
        <f t="shared" si="107"/>
        <v>180</v>
      </c>
      <c r="M255" s="14">
        <f t="shared" si="107"/>
        <v>180</v>
      </c>
      <c r="N255" s="14">
        <f t="shared" si="107"/>
        <v>180</v>
      </c>
      <c r="O255" s="14">
        <f t="shared" si="107"/>
        <v>180</v>
      </c>
      <c r="P255" s="15">
        <f t="shared" si="107"/>
        <v>180</v>
      </c>
      <c r="Q255" s="4">
        <f t="shared" si="107"/>
        <v>180</v>
      </c>
      <c r="R255" s="60"/>
      <c r="S255" s="102"/>
    </row>
    <row r="256" spans="1:19" ht="12.75" customHeight="1" hidden="1">
      <c r="A256" s="101" t="s">
        <v>20</v>
      </c>
      <c r="B256" s="80"/>
      <c r="C256" s="10">
        <f t="shared" si="85"/>
        <v>0</v>
      </c>
      <c r="D256" s="14">
        <f>D262</f>
        <v>0</v>
      </c>
      <c r="E256" s="11">
        <f t="shared" si="86"/>
        <v>0</v>
      </c>
      <c r="F256" s="14">
        <f aca="true" t="shared" si="108" ref="F256:Q257">F262</f>
        <v>0</v>
      </c>
      <c r="G256" s="14">
        <f t="shared" si="108"/>
        <v>0</v>
      </c>
      <c r="H256" s="14">
        <f t="shared" si="108"/>
        <v>0</v>
      </c>
      <c r="I256" s="14">
        <f t="shared" si="108"/>
        <v>0</v>
      </c>
      <c r="J256" s="14">
        <f t="shared" si="108"/>
        <v>0</v>
      </c>
      <c r="K256" s="14">
        <f t="shared" si="108"/>
        <v>0</v>
      </c>
      <c r="L256" s="14">
        <f t="shared" si="108"/>
        <v>0</v>
      </c>
      <c r="M256" s="14">
        <f t="shared" si="108"/>
        <v>0</v>
      </c>
      <c r="N256" s="14">
        <f t="shared" si="108"/>
        <v>0</v>
      </c>
      <c r="O256" s="14">
        <f t="shared" si="108"/>
        <v>0</v>
      </c>
      <c r="P256" s="15">
        <f t="shared" si="108"/>
        <v>0</v>
      </c>
      <c r="Q256" s="4">
        <f t="shared" si="108"/>
        <v>0</v>
      </c>
      <c r="R256" s="60"/>
      <c r="S256" s="102"/>
    </row>
    <row r="257" spans="1:19" ht="12.75" customHeight="1" hidden="1">
      <c r="A257" s="103" t="s">
        <v>21</v>
      </c>
      <c r="B257" s="80"/>
      <c r="C257" s="10">
        <f t="shared" si="85"/>
        <v>2340</v>
      </c>
      <c r="D257" s="14">
        <f>D263</f>
        <v>180</v>
      </c>
      <c r="E257" s="11">
        <f t="shared" si="86"/>
        <v>2160</v>
      </c>
      <c r="F257" s="14">
        <f t="shared" si="108"/>
        <v>180</v>
      </c>
      <c r="G257" s="14">
        <f t="shared" si="108"/>
        <v>180</v>
      </c>
      <c r="H257" s="14">
        <f t="shared" si="108"/>
        <v>180</v>
      </c>
      <c r="I257" s="14">
        <f t="shared" si="108"/>
        <v>180</v>
      </c>
      <c r="J257" s="14">
        <f t="shared" si="108"/>
        <v>180</v>
      </c>
      <c r="K257" s="14">
        <f t="shared" si="108"/>
        <v>180</v>
      </c>
      <c r="L257" s="14">
        <f t="shared" si="108"/>
        <v>180</v>
      </c>
      <c r="M257" s="14">
        <f t="shared" si="108"/>
        <v>180</v>
      </c>
      <c r="N257" s="14">
        <f t="shared" si="108"/>
        <v>180</v>
      </c>
      <c r="O257" s="14">
        <f t="shared" si="108"/>
        <v>180</v>
      </c>
      <c r="P257" s="15">
        <f t="shared" si="108"/>
        <v>180</v>
      </c>
      <c r="Q257" s="4">
        <f t="shared" si="108"/>
        <v>180</v>
      </c>
      <c r="R257" s="60"/>
      <c r="S257" s="102"/>
    </row>
    <row r="258" spans="1:19" ht="37.5" customHeight="1" hidden="1">
      <c r="A258" s="104" t="s">
        <v>129</v>
      </c>
      <c r="B258" s="81" t="s">
        <v>130</v>
      </c>
      <c r="C258" s="10">
        <f t="shared" si="85"/>
        <v>0</v>
      </c>
      <c r="D258" s="14"/>
      <c r="E258" s="11">
        <f t="shared" si="86"/>
        <v>0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5"/>
      <c r="Q258" s="4"/>
      <c r="R258" s="60"/>
      <c r="S258" s="102"/>
    </row>
    <row r="259" spans="1:19" ht="28.5" customHeight="1" hidden="1">
      <c r="A259" s="106" t="s">
        <v>131</v>
      </c>
      <c r="B259" s="81" t="s">
        <v>132</v>
      </c>
      <c r="C259" s="10">
        <f t="shared" si="85"/>
        <v>185</v>
      </c>
      <c r="D259" s="14">
        <v>185</v>
      </c>
      <c r="E259" s="11">
        <f t="shared" si="86"/>
        <v>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5"/>
      <c r="Q259" s="4"/>
      <c r="R259" s="60"/>
      <c r="S259" s="102"/>
    </row>
    <row r="260" spans="1:19" ht="12.75" customHeight="1" hidden="1">
      <c r="A260" s="101" t="s">
        <v>18</v>
      </c>
      <c r="B260" s="80"/>
      <c r="C260" s="10">
        <f t="shared" si="85"/>
        <v>0</v>
      </c>
      <c r="D260" s="14"/>
      <c r="E260" s="11">
        <f t="shared" si="86"/>
        <v>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5"/>
      <c r="Q260" s="4"/>
      <c r="R260" s="60"/>
      <c r="S260" s="102"/>
    </row>
    <row r="261" spans="1:19" ht="12.75" customHeight="1" hidden="1">
      <c r="A261" s="101" t="s">
        <v>19</v>
      </c>
      <c r="B261" s="80"/>
      <c r="C261" s="10">
        <f t="shared" si="85"/>
        <v>2340</v>
      </c>
      <c r="D261" s="14">
        <f>SUM(D262:D263)</f>
        <v>180</v>
      </c>
      <c r="E261" s="11">
        <f t="shared" si="86"/>
        <v>2160</v>
      </c>
      <c r="F261" s="14">
        <f>SUM(F262:F263)</f>
        <v>180</v>
      </c>
      <c r="G261" s="14">
        <f>SUM(G262:G263)</f>
        <v>180</v>
      </c>
      <c r="H261" s="14">
        <f aca="true" t="shared" si="109" ref="H261:Q261">SUM(H262:H263)</f>
        <v>180</v>
      </c>
      <c r="I261" s="14">
        <f t="shared" si="109"/>
        <v>180</v>
      </c>
      <c r="J261" s="14">
        <f t="shared" si="109"/>
        <v>180</v>
      </c>
      <c r="K261" s="14">
        <f>SUM(K262:K263)</f>
        <v>180</v>
      </c>
      <c r="L261" s="14">
        <f t="shared" si="109"/>
        <v>180</v>
      </c>
      <c r="M261" s="14">
        <f t="shared" si="109"/>
        <v>180</v>
      </c>
      <c r="N261" s="14">
        <f t="shared" si="109"/>
        <v>180</v>
      </c>
      <c r="O261" s="14">
        <f t="shared" si="109"/>
        <v>180</v>
      </c>
      <c r="P261" s="15">
        <f t="shared" si="109"/>
        <v>180</v>
      </c>
      <c r="Q261" s="4">
        <f t="shared" si="109"/>
        <v>180</v>
      </c>
      <c r="R261" s="60"/>
      <c r="S261" s="102"/>
    </row>
    <row r="262" spans="1:19" ht="12.75" customHeight="1" hidden="1">
      <c r="A262" s="101" t="s">
        <v>20</v>
      </c>
      <c r="B262" s="80"/>
      <c r="C262" s="10">
        <f t="shared" si="85"/>
        <v>0</v>
      </c>
      <c r="D262" s="14"/>
      <c r="E262" s="11">
        <f t="shared" si="86"/>
        <v>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5"/>
      <c r="Q262" s="4"/>
      <c r="R262" s="60"/>
      <c r="S262" s="102"/>
    </row>
    <row r="263" spans="1:19" ht="13.5" customHeight="1" hidden="1">
      <c r="A263" s="103" t="s">
        <v>21</v>
      </c>
      <c r="B263" s="80"/>
      <c r="C263" s="10">
        <f t="shared" si="85"/>
        <v>2340</v>
      </c>
      <c r="D263" s="14">
        <v>180</v>
      </c>
      <c r="E263" s="11">
        <f t="shared" si="86"/>
        <v>2160</v>
      </c>
      <c r="F263" s="14">
        <v>180</v>
      </c>
      <c r="G263" s="14">
        <v>180</v>
      </c>
      <c r="H263" s="14">
        <v>180</v>
      </c>
      <c r="I263" s="14">
        <v>180</v>
      </c>
      <c r="J263" s="14">
        <v>180</v>
      </c>
      <c r="K263" s="14">
        <v>180</v>
      </c>
      <c r="L263" s="14">
        <v>180</v>
      </c>
      <c r="M263" s="14">
        <v>180</v>
      </c>
      <c r="N263" s="14">
        <v>180</v>
      </c>
      <c r="O263" s="14">
        <v>180</v>
      </c>
      <c r="P263" s="15">
        <v>180</v>
      </c>
      <c r="Q263" s="4">
        <v>180</v>
      </c>
      <c r="R263" s="60"/>
      <c r="S263" s="102"/>
    </row>
    <row r="264" spans="1:19" ht="75" customHeight="1">
      <c r="A264" s="106" t="s">
        <v>133</v>
      </c>
      <c r="B264" s="83" t="s">
        <v>277</v>
      </c>
      <c r="C264" s="29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>
        <v>200</v>
      </c>
      <c r="Q264" s="4"/>
      <c r="R264" s="75">
        <v>126</v>
      </c>
      <c r="S264" s="112">
        <v>132</v>
      </c>
    </row>
    <row r="265" spans="1:19" ht="78.75" customHeight="1">
      <c r="A265" s="106" t="s">
        <v>134</v>
      </c>
      <c r="B265" s="83" t="s">
        <v>278</v>
      </c>
      <c r="C265" s="29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2">
        <v>25</v>
      </c>
      <c r="Q265" s="4"/>
      <c r="R265" s="75">
        <v>28</v>
      </c>
      <c r="S265" s="112">
        <v>29</v>
      </c>
    </row>
    <row r="266" spans="1:19" ht="79.5" customHeight="1">
      <c r="A266" s="117" t="s">
        <v>135</v>
      </c>
      <c r="B266" s="81" t="s">
        <v>136</v>
      </c>
      <c r="C266" s="29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17">
        <v>35</v>
      </c>
      <c r="Q266" s="4"/>
      <c r="R266" s="75">
        <v>36</v>
      </c>
      <c r="S266" s="112">
        <v>37</v>
      </c>
    </row>
    <row r="267" spans="1:19" ht="64.5" customHeight="1">
      <c r="A267" s="118" t="s">
        <v>280</v>
      </c>
      <c r="B267" s="84" t="s">
        <v>285</v>
      </c>
      <c r="C267" s="77" t="s">
        <v>281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17">
        <v>1</v>
      </c>
      <c r="Q267" s="4"/>
      <c r="R267" s="75">
        <v>1</v>
      </c>
      <c r="S267" s="112">
        <v>1</v>
      </c>
    </row>
    <row r="268" spans="1:19" ht="44.25" customHeight="1">
      <c r="A268" s="106" t="s">
        <v>137</v>
      </c>
      <c r="B268" s="81" t="s">
        <v>138</v>
      </c>
      <c r="C268" s="10" t="e">
        <f t="shared" si="85"/>
        <v>#REF!</v>
      </c>
      <c r="D268" s="30" t="e">
        <f>D273+#REF!+D274+D277+D278</f>
        <v>#REF!</v>
      </c>
      <c r="E268" s="11" t="e">
        <f t="shared" si="86"/>
        <v>#REF!</v>
      </c>
      <c r="F268" s="31" t="e">
        <f>F273+#REF!+F274+F277+F278</f>
        <v>#REF!</v>
      </c>
      <c r="G268" s="31" t="e">
        <f>G273+#REF!+G274+G277+G278</f>
        <v>#REF!</v>
      </c>
      <c r="H268" s="31" t="e">
        <f>H273+#REF!+H274+H277+H278</f>
        <v>#REF!</v>
      </c>
      <c r="I268" s="31" t="e">
        <f>I273+#REF!+I274+I277+I278</f>
        <v>#REF!</v>
      </c>
      <c r="J268" s="31" t="e">
        <f>J273+#REF!+J274+J277+J278</f>
        <v>#REF!</v>
      </c>
      <c r="K268" s="31" t="e">
        <f>K273+#REF!+K274+K277+K278</f>
        <v>#REF!</v>
      </c>
      <c r="L268" s="31" t="e">
        <f>L273+#REF!+L274+L277+L278</f>
        <v>#REF!</v>
      </c>
      <c r="M268" s="31" t="e">
        <f>M273+#REF!+M274+M277+M278</f>
        <v>#REF!</v>
      </c>
      <c r="N268" s="31" t="e">
        <f>N273+#REF!+N274+N277+N278</f>
        <v>#REF!</v>
      </c>
      <c r="O268" s="31" t="e">
        <f>O273+#REF!+O274+O277+O278</f>
        <v>#REF!</v>
      </c>
      <c r="P268" s="32"/>
      <c r="Q268" s="58" t="e">
        <f>Q273+#REF!+Q274+Q277+Q278</f>
        <v>#REF!</v>
      </c>
      <c r="R268" s="60"/>
      <c r="S268" s="102"/>
    </row>
    <row r="269" spans="1:19" ht="12.75" customHeight="1" hidden="1">
      <c r="A269" s="101" t="s">
        <v>18</v>
      </c>
      <c r="B269" s="80"/>
      <c r="C269" s="10" t="e">
        <f t="shared" si="85"/>
        <v>#REF!</v>
      </c>
      <c r="D269" s="14" t="e">
        <f>#REF!+#REF!</f>
        <v>#REF!</v>
      </c>
      <c r="E269" s="11" t="e">
        <f t="shared" si="86"/>
        <v>#REF!</v>
      </c>
      <c r="F269" s="14" t="e">
        <f>#REF!+#REF!</f>
        <v>#REF!</v>
      </c>
      <c r="G269" s="14" t="e">
        <f>#REF!+#REF!</f>
        <v>#REF!</v>
      </c>
      <c r="H269" s="14" t="e">
        <f>#REF!+#REF!</f>
        <v>#REF!</v>
      </c>
      <c r="I269" s="14" t="e">
        <f>#REF!+#REF!</f>
        <v>#REF!</v>
      </c>
      <c r="J269" s="14" t="e">
        <f>#REF!+#REF!</f>
        <v>#REF!</v>
      </c>
      <c r="K269" s="14" t="e">
        <f>#REF!+#REF!</f>
        <v>#REF!</v>
      </c>
      <c r="L269" s="14" t="e">
        <f>#REF!+#REF!</f>
        <v>#REF!</v>
      </c>
      <c r="M269" s="14" t="e">
        <f>#REF!+#REF!</f>
        <v>#REF!</v>
      </c>
      <c r="N269" s="14" t="e">
        <f>#REF!+#REF!</f>
        <v>#REF!</v>
      </c>
      <c r="O269" s="14" t="e">
        <f>#REF!+#REF!</f>
        <v>#REF!</v>
      </c>
      <c r="P269" s="15" t="e">
        <f>#REF!+#REF!</f>
        <v>#REF!</v>
      </c>
      <c r="Q269" s="4" t="e">
        <f>#REF!+#REF!</f>
        <v>#REF!</v>
      </c>
      <c r="R269" s="60"/>
      <c r="S269" s="102"/>
    </row>
    <row r="270" spans="1:19" ht="12.75" customHeight="1" hidden="1">
      <c r="A270" s="101" t="s">
        <v>19</v>
      </c>
      <c r="B270" s="80"/>
      <c r="C270" s="10" t="e">
        <f t="shared" si="85"/>
        <v>#REF!</v>
      </c>
      <c r="D270" s="14" t="e">
        <f>SUM(D271:D272)</f>
        <v>#REF!</v>
      </c>
      <c r="E270" s="11" t="e">
        <f t="shared" si="86"/>
        <v>#REF!</v>
      </c>
      <c r="F270" s="14" t="e">
        <f>SUM(F271:F272)</f>
        <v>#REF!</v>
      </c>
      <c r="G270" s="14" t="e">
        <f>SUM(G271:G272)</f>
        <v>#REF!</v>
      </c>
      <c r="H270" s="14" t="e">
        <f aca="true" t="shared" si="110" ref="H270:Q270">SUM(H271:H272)</f>
        <v>#REF!</v>
      </c>
      <c r="I270" s="14" t="e">
        <f t="shared" si="110"/>
        <v>#REF!</v>
      </c>
      <c r="J270" s="14" t="e">
        <f t="shared" si="110"/>
        <v>#REF!</v>
      </c>
      <c r="K270" s="14" t="e">
        <f>SUM(K271:K272)</f>
        <v>#REF!</v>
      </c>
      <c r="L270" s="14" t="e">
        <f t="shared" si="110"/>
        <v>#REF!</v>
      </c>
      <c r="M270" s="14" t="e">
        <f t="shared" si="110"/>
        <v>#REF!</v>
      </c>
      <c r="N270" s="14" t="e">
        <f t="shared" si="110"/>
        <v>#REF!</v>
      </c>
      <c r="O270" s="14" t="e">
        <f t="shared" si="110"/>
        <v>#REF!</v>
      </c>
      <c r="P270" s="15" t="e">
        <f t="shared" si="110"/>
        <v>#REF!</v>
      </c>
      <c r="Q270" s="4" t="e">
        <f t="shared" si="110"/>
        <v>#REF!</v>
      </c>
      <c r="R270" s="60"/>
      <c r="S270" s="102"/>
    </row>
    <row r="271" spans="1:19" ht="12.75" customHeight="1" hidden="1">
      <c r="A271" s="101" t="s">
        <v>20</v>
      </c>
      <c r="B271" s="80"/>
      <c r="C271" s="10" t="e">
        <f t="shared" si="85"/>
        <v>#REF!</v>
      </c>
      <c r="D271" s="14" t="e">
        <f>#REF!+#REF!</f>
        <v>#REF!</v>
      </c>
      <c r="E271" s="11" t="e">
        <f t="shared" si="86"/>
        <v>#REF!</v>
      </c>
      <c r="F271" s="14" t="e">
        <f>#REF!+#REF!</f>
        <v>#REF!</v>
      </c>
      <c r="G271" s="14" t="e">
        <f>#REF!+#REF!</f>
        <v>#REF!</v>
      </c>
      <c r="H271" s="14" t="e">
        <f>#REF!+#REF!</f>
        <v>#REF!</v>
      </c>
      <c r="I271" s="14" t="e">
        <f>#REF!+#REF!</f>
        <v>#REF!</v>
      </c>
      <c r="J271" s="14" t="e">
        <f>#REF!+#REF!</f>
        <v>#REF!</v>
      </c>
      <c r="K271" s="14" t="e">
        <f>#REF!+#REF!</f>
        <v>#REF!</v>
      </c>
      <c r="L271" s="14" t="e">
        <f>#REF!+#REF!</f>
        <v>#REF!</v>
      </c>
      <c r="M271" s="14" t="e">
        <f>#REF!+#REF!</f>
        <v>#REF!</v>
      </c>
      <c r="N271" s="14" t="e">
        <f>#REF!+#REF!</f>
        <v>#REF!</v>
      </c>
      <c r="O271" s="14" t="e">
        <f>#REF!+#REF!</f>
        <v>#REF!</v>
      </c>
      <c r="P271" s="15" t="e">
        <f>#REF!+#REF!</f>
        <v>#REF!</v>
      </c>
      <c r="Q271" s="4" t="e">
        <f>#REF!+#REF!</f>
        <v>#REF!</v>
      </c>
      <c r="R271" s="60"/>
      <c r="S271" s="102"/>
    </row>
    <row r="272" spans="1:19" ht="12.75" customHeight="1" hidden="1">
      <c r="A272" s="103" t="s">
        <v>21</v>
      </c>
      <c r="B272" s="80"/>
      <c r="C272" s="10" t="e">
        <f t="shared" si="85"/>
        <v>#REF!</v>
      </c>
      <c r="D272" s="14" t="e">
        <f>#REF!+#REF!</f>
        <v>#REF!</v>
      </c>
      <c r="E272" s="11" t="e">
        <f t="shared" si="86"/>
        <v>#REF!</v>
      </c>
      <c r="F272" s="14" t="e">
        <f>#REF!+#REF!</f>
        <v>#REF!</v>
      </c>
      <c r="G272" s="14" t="e">
        <f>#REF!+#REF!</f>
        <v>#REF!</v>
      </c>
      <c r="H272" s="14" t="e">
        <f>#REF!+#REF!</f>
        <v>#REF!</v>
      </c>
      <c r="I272" s="14" t="e">
        <f>#REF!+#REF!</f>
        <v>#REF!</v>
      </c>
      <c r="J272" s="14" t="e">
        <f>#REF!+#REF!</f>
        <v>#REF!</v>
      </c>
      <c r="K272" s="14" t="e">
        <f>#REF!+#REF!</f>
        <v>#REF!</v>
      </c>
      <c r="L272" s="14" t="e">
        <f>#REF!+#REF!</f>
        <v>#REF!</v>
      </c>
      <c r="M272" s="14" t="e">
        <f>#REF!+#REF!</f>
        <v>#REF!</v>
      </c>
      <c r="N272" s="14" t="e">
        <f>#REF!+#REF!</f>
        <v>#REF!</v>
      </c>
      <c r="O272" s="14" t="e">
        <f>#REF!+#REF!</f>
        <v>#REF!</v>
      </c>
      <c r="P272" s="15" t="e">
        <f>#REF!+#REF!</f>
        <v>#REF!</v>
      </c>
      <c r="Q272" s="4" t="e">
        <f>#REF!+#REF!</f>
        <v>#REF!</v>
      </c>
      <c r="R272" s="60"/>
      <c r="S272" s="102"/>
    </row>
    <row r="273" spans="1:19" ht="48" customHeight="1">
      <c r="A273" s="106" t="s">
        <v>139</v>
      </c>
      <c r="B273" s="81" t="s">
        <v>140</v>
      </c>
      <c r="C273" s="10">
        <f t="shared" si="85"/>
        <v>0</v>
      </c>
      <c r="D273" s="11"/>
      <c r="E273" s="11">
        <f t="shared" si="86"/>
        <v>0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2"/>
      <c r="Q273" s="54"/>
      <c r="R273" s="60"/>
      <c r="S273" s="102"/>
    </row>
    <row r="274" spans="1:19" ht="19.5" customHeight="1">
      <c r="A274" s="106" t="s">
        <v>141</v>
      </c>
      <c r="B274" s="81" t="s">
        <v>142</v>
      </c>
      <c r="C274" s="10">
        <f t="shared" si="85"/>
        <v>25</v>
      </c>
      <c r="D274" s="11">
        <f>D276</f>
        <v>25</v>
      </c>
      <c r="E274" s="11">
        <f t="shared" si="86"/>
        <v>0</v>
      </c>
      <c r="F274" s="33">
        <f aca="true" t="shared" si="111" ref="F274:Q274">F276</f>
        <v>0</v>
      </c>
      <c r="G274" s="33">
        <f t="shared" si="111"/>
        <v>0</v>
      </c>
      <c r="H274" s="33">
        <f t="shared" si="111"/>
        <v>0</v>
      </c>
      <c r="I274" s="33">
        <f t="shared" si="111"/>
        <v>0</v>
      </c>
      <c r="J274" s="33">
        <f t="shared" si="111"/>
        <v>0</v>
      </c>
      <c r="K274" s="33">
        <f t="shared" si="111"/>
        <v>0</v>
      </c>
      <c r="L274" s="33">
        <f t="shared" si="111"/>
        <v>0</v>
      </c>
      <c r="M274" s="33">
        <f t="shared" si="111"/>
        <v>0</v>
      </c>
      <c r="N274" s="33">
        <f t="shared" si="111"/>
        <v>0</v>
      </c>
      <c r="O274" s="33">
        <f t="shared" si="111"/>
        <v>0</v>
      </c>
      <c r="P274" s="12">
        <f>P275+P276</f>
        <v>0</v>
      </c>
      <c r="Q274" s="59">
        <f t="shared" si="111"/>
        <v>0</v>
      </c>
      <c r="R274" s="60"/>
      <c r="S274" s="102"/>
    </row>
    <row r="275" spans="1:19" ht="27" customHeight="1">
      <c r="A275" s="106" t="s">
        <v>143</v>
      </c>
      <c r="B275" s="81" t="s">
        <v>144</v>
      </c>
      <c r="C275" s="10"/>
      <c r="D275" s="11"/>
      <c r="E275" s="1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12"/>
      <c r="Q275" s="59"/>
      <c r="R275" s="60"/>
      <c r="S275" s="102"/>
    </row>
    <row r="276" spans="1:19" ht="17.25" customHeight="1">
      <c r="A276" s="106" t="s">
        <v>91</v>
      </c>
      <c r="B276" s="81" t="s">
        <v>279</v>
      </c>
      <c r="C276" s="10">
        <f t="shared" si="85"/>
        <v>25</v>
      </c>
      <c r="D276" s="11">
        <v>25</v>
      </c>
      <c r="E276" s="11">
        <f t="shared" si="86"/>
        <v>0</v>
      </c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12"/>
      <c r="Q276" s="59"/>
      <c r="R276" s="60"/>
      <c r="S276" s="102"/>
    </row>
    <row r="277" spans="1:19" ht="39" customHeight="1">
      <c r="A277" s="106" t="s">
        <v>145</v>
      </c>
      <c r="B277" s="81" t="s">
        <v>146</v>
      </c>
      <c r="C277" s="10" t="e">
        <f aca="true" t="shared" si="112" ref="C277:C340">E277+D277</f>
        <v>#REF!</v>
      </c>
      <c r="D277" s="11" t="e">
        <f>#REF!</f>
        <v>#REF!</v>
      </c>
      <c r="E277" s="11" t="e">
        <f aca="true" t="shared" si="113" ref="E277:E340">SUM(F277:Q277)</f>
        <v>#REF!</v>
      </c>
      <c r="F277" s="11" t="e">
        <f>#REF!</f>
        <v>#REF!</v>
      </c>
      <c r="G277" s="11" t="e">
        <f>#REF!</f>
        <v>#REF!</v>
      </c>
      <c r="H277" s="11" t="e">
        <f>#REF!</f>
        <v>#REF!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  <c r="O277" s="11" t="e">
        <f>#REF!</f>
        <v>#REF!</v>
      </c>
      <c r="P277" s="12"/>
      <c r="Q277" s="54" t="e">
        <f>#REF!</f>
        <v>#REF!</v>
      </c>
      <c r="R277" s="60"/>
      <c r="S277" s="102"/>
    </row>
    <row r="278" spans="1:19" ht="25.5">
      <c r="A278" s="106" t="s">
        <v>147</v>
      </c>
      <c r="B278" s="81" t="s">
        <v>148</v>
      </c>
      <c r="C278" s="10" t="e">
        <f t="shared" si="112"/>
        <v>#REF!</v>
      </c>
      <c r="D278" s="16" t="e">
        <f>#REF!+#REF!+D279+#REF!</f>
        <v>#REF!</v>
      </c>
      <c r="E278" s="11" t="e">
        <f t="shared" si="113"/>
        <v>#REF!</v>
      </c>
      <c r="F278" s="16" t="e">
        <f>#REF!+#REF!+F279+#REF!</f>
        <v>#REF!</v>
      </c>
      <c r="G278" s="16" t="e">
        <f>#REF!+#REF!+G279+#REF!</f>
        <v>#REF!</v>
      </c>
      <c r="H278" s="16" t="e">
        <f>#REF!+#REF!+H279+#REF!</f>
        <v>#REF!</v>
      </c>
      <c r="I278" s="16" t="e">
        <f>#REF!+#REF!+I279+#REF!</f>
        <v>#REF!</v>
      </c>
      <c r="J278" s="16" t="e">
        <f>#REF!+#REF!+J279+#REF!</f>
        <v>#REF!</v>
      </c>
      <c r="K278" s="16" t="e">
        <f>#REF!+#REF!+K279+#REF!</f>
        <v>#REF!</v>
      </c>
      <c r="L278" s="16" t="e">
        <f>#REF!+#REF!+L279+#REF!</f>
        <v>#REF!</v>
      </c>
      <c r="M278" s="16" t="e">
        <f>#REF!+#REF!+M279+#REF!</f>
        <v>#REF!</v>
      </c>
      <c r="N278" s="16" t="e">
        <f>#REF!+#REF!+N279+#REF!</f>
        <v>#REF!</v>
      </c>
      <c r="O278" s="16" t="e">
        <f>#REF!+#REF!+O279+#REF!</f>
        <v>#REF!</v>
      </c>
      <c r="P278" s="17"/>
      <c r="Q278" s="41" t="e">
        <f>#REF!+#REF!+Q279+#REF!</f>
        <v>#REF!</v>
      </c>
      <c r="R278" s="60"/>
      <c r="S278" s="102"/>
    </row>
    <row r="279" spans="1:19" ht="12.75">
      <c r="A279" s="106" t="s">
        <v>149</v>
      </c>
      <c r="B279" s="81" t="s">
        <v>150</v>
      </c>
      <c r="C279" s="10">
        <f t="shared" si="112"/>
        <v>0</v>
      </c>
      <c r="D279" s="14"/>
      <c r="E279" s="11">
        <f t="shared" si="113"/>
        <v>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5"/>
      <c r="Q279" s="4"/>
      <c r="R279" s="60"/>
      <c r="S279" s="102"/>
    </row>
    <row r="280" spans="1:19" ht="41.25" customHeight="1">
      <c r="A280" s="104" t="s">
        <v>151</v>
      </c>
      <c r="B280" s="81" t="s">
        <v>152</v>
      </c>
      <c r="C280" s="10">
        <f t="shared" si="112"/>
        <v>5496</v>
      </c>
      <c r="D280" s="14">
        <f>D285</f>
        <v>1622</v>
      </c>
      <c r="E280" s="11">
        <f t="shared" si="113"/>
        <v>3874</v>
      </c>
      <c r="F280" s="14">
        <f>F285</f>
        <v>9</v>
      </c>
      <c r="G280" s="14">
        <f>G285</f>
        <v>22</v>
      </c>
      <c r="H280" s="14">
        <f aca="true" t="shared" si="114" ref="H280:S280">H285</f>
        <v>320</v>
      </c>
      <c r="I280" s="14">
        <f t="shared" si="114"/>
        <v>5</v>
      </c>
      <c r="J280" s="14">
        <f t="shared" si="114"/>
        <v>423</v>
      </c>
      <c r="K280" s="14">
        <f>K285</f>
        <v>32</v>
      </c>
      <c r="L280" s="14">
        <f t="shared" si="114"/>
        <v>272</v>
      </c>
      <c r="M280" s="14">
        <f t="shared" si="114"/>
        <v>442</v>
      </c>
      <c r="N280" s="14">
        <f t="shared" si="114"/>
        <v>448</v>
      </c>
      <c r="O280" s="14">
        <f t="shared" si="114"/>
        <v>430</v>
      </c>
      <c r="P280" s="17">
        <f t="shared" si="114"/>
        <v>1162</v>
      </c>
      <c r="Q280" s="17">
        <f t="shared" si="114"/>
        <v>309</v>
      </c>
      <c r="R280" s="17">
        <f t="shared" si="114"/>
        <v>1134</v>
      </c>
      <c r="S280" s="114">
        <f t="shared" si="114"/>
        <v>1188</v>
      </c>
    </row>
    <row r="281" spans="1:19" ht="12.75" customHeight="1" hidden="1">
      <c r="A281" s="101" t="s">
        <v>18</v>
      </c>
      <c r="B281" s="80"/>
      <c r="C281" s="10">
        <f t="shared" si="112"/>
        <v>0</v>
      </c>
      <c r="D281" s="14">
        <f>D286+D322</f>
        <v>0</v>
      </c>
      <c r="E281" s="11">
        <f t="shared" si="113"/>
        <v>0</v>
      </c>
      <c r="F281" s="14">
        <f aca="true" t="shared" si="115" ref="F281:Q281">F286+F322</f>
        <v>0</v>
      </c>
      <c r="G281" s="14">
        <f t="shared" si="115"/>
        <v>0</v>
      </c>
      <c r="H281" s="14">
        <f t="shared" si="115"/>
        <v>0</v>
      </c>
      <c r="I281" s="14">
        <f t="shared" si="115"/>
        <v>0</v>
      </c>
      <c r="J281" s="14">
        <f t="shared" si="115"/>
        <v>0</v>
      </c>
      <c r="K281" s="14">
        <f t="shared" si="115"/>
        <v>0</v>
      </c>
      <c r="L281" s="14">
        <f t="shared" si="115"/>
        <v>0</v>
      </c>
      <c r="M281" s="14">
        <f t="shared" si="115"/>
        <v>0</v>
      </c>
      <c r="N281" s="14">
        <f t="shared" si="115"/>
        <v>0</v>
      </c>
      <c r="O281" s="14">
        <f t="shared" si="115"/>
        <v>0</v>
      </c>
      <c r="P281" s="15">
        <f t="shared" si="115"/>
        <v>0</v>
      </c>
      <c r="Q281" s="4">
        <f t="shared" si="115"/>
        <v>0</v>
      </c>
      <c r="R281" s="60"/>
      <c r="S281" s="102"/>
    </row>
    <row r="282" spans="1:19" ht="12.75" customHeight="1" hidden="1">
      <c r="A282" s="101" t="s">
        <v>19</v>
      </c>
      <c r="B282" s="80"/>
      <c r="C282" s="10">
        <f t="shared" si="112"/>
        <v>40287</v>
      </c>
      <c r="D282" s="14">
        <f>SUM(D283:D284)</f>
        <v>3099</v>
      </c>
      <c r="E282" s="11">
        <f t="shared" si="113"/>
        <v>37188</v>
      </c>
      <c r="F282" s="14">
        <f>SUM(F283:F284)</f>
        <v>3099</v>
      </c>
      <c r="G282" s="14">
        <f>SUM(G283:G284)</f>
        <v>3099</v>
      </c>
      <c r="H282" s="14">
        <f aca="true" t="shared" si="116" ref="H282:Q282">SUM(H283:H284)</f>
        <v>3099</v>
      </c>
      <c r="I282" s="14">
        <f t="shared" si="116"/>
        <v>3099</v>
      </c>
      <c r="J282" s="14">
        <f t="shared" si="116"/>
        <v>3099</v>
      </c>
      <c r="K282" s="14">
        <f>SUM(K283:K284)</f>
        <v>3099</v>
      </c>
      <c r="L282" s="14">
        <f t="shared" si="116"/>
        <v>3099</v>
      </c>
      <c r="M282" s="14">
        <f t="shared" si="116"/>
        <v>3099</v>
      </c>
      <c r="N282" s="14">
        <f t="shared" si="116"/>
        <v>3099</v>
      </c>
      <c r="O282" s="14">
        <f t="shared" si="116"/>
        <v>3099</v>
      </c>
      <c r="P282" s="15">
        <f t="shared" si="116"/>
        <v>3099</v>
      </c>
      <c r="Q282" s="4">
        <f t="shared" si="116"/>
        <v>3099</v>
      </c>
      <c r="R282" s="60"/>
      <c r="S282" s="102"/>
    </row>
    <row r="283" spans="1:19" ht="12.75" customHeight="1" hidden="1">
      <c r="A283" s="101" t="s">
        <v>20</v>
      </c>
      <c r="B283" s="80"/>
      <c r="C283" s="10">
        <f t="shared" si="112"/>
        <v>0</v>
      </c>
      <c r="D283" s="14">
        <f>D288+D324</f>
        <v>0</v>
      </c>
      <c r="E283" s="11">
        <f t="shared" si="113"/>
        <v>0</v>
      </c>
      <c r="F283" s="14">
        <f aca="true" t="shared" si="117" ref="F283:Q284">F288+F324</f>
        <v>0</v>
      </c>
      <c r="G283" s="14">
        <f t="shared" si="117"/>
        <v>0</v>
      </c>
      <c r="H283" s="14">
        <f t="shared" si="117"/>
        <v>0</v>
      </c>
      <c r="I283" s="14">
        <f t="shared" si="117"/>
        <v>0</v>
      </c>
      <c r="J283" s="14">
        <f t="shared" si="117"/>
        <v>0</v>
      </c>
      <c r="K283" s="14">
        <f t="shared" si="117"/>
        <v>0</v>
      </c>
      <c r="L283" s="14">
        <f t="shared" si="117"/>
        <v>0</v>
      </c>
      <c r="M283" s="14">
        <f t="shared" si="117"/>
        <v>0</v>
      </c>
      <c r="N283" s="14">
        <f t="shared" si="117"/>
        <v>0</v>
      </c>
      <c r="O283" s="14">
        <f t="shared" si="117"/>
        <v>0</v>
      </c>
      <c r="P283" s="15">
        <f t="shared" si="117"/>
        <v>0</v>
      </c>
      <c r="Q283" s="4">
        <f t="shared" si="117"/>
        <v>0</v>
      </c>
      <c r="R283" s="60"/>
      <c r="S283" s="102"/>
    </row>
    <row r="284" spans="1:19" ht="12.75" customHeight="1" hidden="1">
      <c r="A284" s="103" t="s">
        <v>21</v>
      </c>
      <c r="B284" s="80"/>
      <c r="C284" s="10">
        <f t="shared" si="112"/>
        <v>40287</v>
      </c>
      <c r="D284" s="14">
        <f>D289+D325</f>
        <v>3099</v>
      </c>
      <c r="E284" s="11">
        <f t="shared" si="113"/>
        <v>37188</v>
      </c>
      <c r="F284" s="14">
        <f t="shared" si="117"/>
        <v>3099</v>
      </c>
      <c r="G284" s="14">
        <f t="shared" si="117"/>
        <v>3099</v>
      </c>
      <c r="H284" s="14">
        <f t="shared" si="117"/>
        <v>3099</v>
      </c>
      <c r="I284" s="14">
        <f t="shared" si="117"/>
        <v>3099</v>
      </c>
      <c r="J284" s="14">
        <f t="shared" si="117"/>
        <v>3099</v>
      </c>
      <c r="K284" s="14">
        <f t="shared" si="117"/>
        <v>3099</v>
      </c>
      <c r="L284" s="14">
        <f t="shared" si="117"/>
        <v>3099</v>
      </c>
      <c r="M284" s="14">
        <f t="shared" si="117"/>
        <v>3099</v>
      </c>
      <c r="N284" s="14">
        <f t="shared" si="117"/>
        <v>3099</v>
      </c>
      <c r="O284" s="14">
        <f t="shared" si="117"/>
        <v>3099</v>
      </c>
      <c r="P284" s="15">
        <f t="shared" si="117"/>
        <v>3099</v>
      </c>
      <c r="Q284" s="4">
        <f t="shared" si="117"/>
        <v>3099</v>
      </c>
      <c r="R284" s="60"/>
      <c r="S284" s="102"/>
    </row>
    <row r="285" spans="1:19" ht="40.5" customHeight="1">
      <c r="A285" s="104" t="s">
        <v>153</v>
      </c>
      <c r="B285" s="81" t="s">
        <v>154</v>
      </c>
      <c r="C285" s="10">
        <f t="shared" si="112"/>
        <v>5496</v>
      </c>
      <c r="D285" s="14">
        <f>D290+D315</f>
        <v>1622</v>
      </c>
      <c r="E285" s="11">
        <f t="shared" si="113"/>
        <v>3874</v>
      </c>
      <c r="F285" s="14">
        <f aca="true" t="shared" si="118" ref="F285:S285">F290+F315</f>
        <v>9</v>
      </c>
      <c r="G285" s="14">
        <f t="shared" si="118"/>
        <v>22</v>
      </c>
      <c r="H285" s="14">
        <f t="shared" si="118"/>
        <v>320</v>
      </c>
      <c r="I285" s="14">
        <f t="shared" si="118"/>
        <v>5</v>
      </c>
      <c r="J285" s="14">
        <f t="shared" si="118"/>
        <v>423</v>
      </c>
      <c r="K285" s="14">
        <f t="shared" si="118"/>
        <v>32</v>
      </c>
      <c r="L285" s="14">
        <f t="shared" si="118"/>
        <v>272</v>
      </c>
      <c r="M285" s="14">
        <f t="shared" si="118"/>
        <v>442</v>
      </c>
      <c r="N285" s="14">
        <f t="shared" si="118"/>
        <v>448</v>
      </c>
      <c r="O285" s="14">
        <f t="shared" si="118"/>
        <v>430</v>
      </c>
      <c r="P285" s="15">
        <f t="shared" si="118"/>
        <v>1162</v>
      </c>
      <c r="Q285" s="15">
        <f t="shared" si="118"/>
        <v>309</v>
      </c>
      <c r="R285" s="15">
        <f t="shared" si="118"/>
        <v>1134</v>
      </c>
      <c r="S285" s="108">
        <f t="shared" si="118"/>
        <v>1188</v>
      </c>
    </row>
    <row r="286" spans="1:19" ht="18" customHeight="1" hidden="1">
      <c r="A286" s="101" t="s">
        <v>18</v>
      </c>
      <c r="B286" s="80"/>
      <c r="C286" s="10">
        <f t="shared" si="112"/>
        <v>0</v>
      </c>
      <c r="D286" s="14">
        <f>D291+D317</f>
        <v>0</v>
      </c>
      <c r="E286" s="11">
        <f t="shared" si="113"/>
        <v>0</v>
      </c>
      <c r="F286" s="14">
        <f aca="true" t="shared" si="119" ref="F286:Q286">F291+F317</f>
        <v>0</v>
      </c>
      <c r="G286" s="14">
        <f t="shared" si="119"/>
        <v>0</v>
      </c>
      <c r="H286" s="14">
        <f t="shared" si="119"/>
        <v>0</v>
      </c>
      <c r="I286" s="14">
        <f t="shared" si="119"/>
        <v>0</v>
      </c>
      <c r="J286" s="14">
        <f t="shared" si="119"/>
        <v>0</v>
      </c>
      <c r="K286" s="14">
        <f t="shared" si="119"/>
        <v>0</v>
      </c>
      <c r="L286" s="14">
        <f t="shared" si="119"/>
        <v>0</v>
      </c>
      <c r="M286" s="14">
        <f t="shared" si="119"/>
        <v>0</v>
      </c>
      <c r="N286" s="14">
        <f t="shared" si="119"/>
        <v>0</v>
      </c>
      <c r="O286" s="14">
        <f t="shared" si="119"/>
        <v>0</v>
      </c>
      <c r="P286" s="15">
        <f t="shared" si="119"/>
        <v>0</v>
      </c>
      <c r="Q286" s="4">
        <f t="shared" si="119"/>
        <v>0</v>
      </c>
      <c r="R286" s="60"/>
      <c r="S286" s="102"/>
    </row>
    <row r="287" spans="1:19" ht="14.25" customHeight="1" hidden="1">
      <c r="A287" s="101" t="s">
        <v>19</v>
      </c>
      <c r="B287" s="80"/>
      <c r="C287" s="10">
        <f t="shared" si="112"/>
        <v>40287</v>
      </c>
      <c r="D287" s="14">
        <f>SUM(D288:D289)</f>
        <v>3099</v>
      </c>
      <c r="E287" s="11">
        <f t="shared" si="113"/>
        <v>37188</v>
      </c>
      <c r="F287" s="14">
        <f>SUM(F288:F289)</f>
        <v>3099</v>
      </c>
      <c r="G287" s="14">
        <f>SUM(G288:G289)</f>
        <v>3099</v>
      </c>
      <c r="H287" s="14">
        <f aca="true" t="shared" si="120" ref="H287:Q287">SUM(H288:H289)</f>
        <v>3099</v>
      </c>
      <c r="I287" s="14">
        <f t="shared" si="120"/>
        <v>3099</v>
      </c>
      <c r="J287" s="14">
        <f t="shared" si="120"/>
        <v>3099</v>
      </c>
      <c r="K287" s="14">
        <f>SUM(K288:K289)</f>
        <v>3099</v>
      </c>
      <c r="L287" s="14">
        <f t="shared" si="120"/>
        <v>3099</v>
      </c>
      <c r="M287" s="14">
        <f t="shared" si="120"/>
        <v>3099</v>
      </c>
      <c r="N287" s="14">
        <f t="shared" si="120"/>
        <v>3099</v>
      </c>
      <c r="O287" s="14">
        <f t="shared" si="120"/>
        <v>3099</v>
      </c>
      <c r="P287" s="15">
        <f t="shared" si="120"/>
        <v>3099</v>
      </c>
      <c r="Q287" s="4">
        <f t="shared" si="120"/>
        <v>3099</v>
      </c>
      <c r="R287" s="60"/>
      <c r="S287" s="102"/>
    </row>
    <row r="288" spans="1:19" ht="6" customHeight="1" hidden="1">
      <c r="A288" s="101" t="s">
        <v>20</v>
      </c>
      <c r="B288" s="80"/>
      <c r="C288" s="10">
        <f t="shared" si="112"/>
        <v>0</v>
      </c>
      <c r="D288" s="14">
        <f>D293+D319</f>
        <v>0</v>
      </c>
      <c r="E288" s="11">
        <f t="shared" si="113"/>
        <v>0</v>
      </c>
      <c r="F288" s="14">
        <f aca="true" t="shared" si="121" ref="F288:Q289">F293+F319</f>
        <v>0</v>
      </c>
      <c r="G288" s="14">
        <f t="shared" si="121"/>
        <v>0</v>
      </c>
      <c r="H288" s="14">
        <f t="shared" si="121"/>
        <v>0</v>
      </c>
      <c r="I288" s="14">
        <f t="shared" si="121"/>
        <v>0</v>
      </c>
      <c r="J288" s="14">
        <f t="shared" si="121"/>
        <v>0</v>
      </c>
      <c r="K288" s="14">
        <f t="shared" si="121"/>
        <v>0</v>
      </c>
      <c r="L288" s="14">
        <f t="shared" si="121"/>
        <v>0</v>
      </c>
      <c r="M288" s="14">
        <f t="shared" si="121"/>
        <v>0</v>
      </c>
      <c r="N288" s="14">
        <f t="shared" si="121"/>
        <v>0</v>
      </c>
      <c r="O288" s="14">
        <f t="shared" si="121"/>
        <v>0</v>
      </c>
      <c r="P288" s="15">
        <f t="shared" si="121"/>
        <v>0</v>
      </c>
      <c r="Q288" s="4">
        <f t="shared" si="121"/>
        <v>0</v>
      </c>
      <c r="R288" s="60"/>
      <c r="S288" s="102"/>
    </row>
    <row r="289" spans="1:19" ht="17.25" customHeight="1" hidden="1">
      <c r="A289" s="103" t="s">
        <v>21</v>
      </c>
      <c r="B289" s="80"/>
      <c r="C289" s="10">
        <f t="shared" si="112"/>
        <v>40287</v>
      </c>
      <c r="D289" s="14">
        <f>D294+D320</f>
        <v>3099</v>
      </c>
      <c r="E289" s="11">
        <f t="shared" si="113"/>
        <v>37188</v>
      </c>
      <c r="F289" s="14">
        <f t="shared" si="121"/>
        <v>3099</v>
      </c>
      <c r="G289" s="14">
        <f t="shared" si="121"/>
        <v>3099</v>
      </c>
      <c r="H289" s="14">
        <f t="shared" si="121"/>
        <v>3099</v>
      </c>
      <c r="I289" s="14">
        <f t="shared" si="121"/>
        <v>3099</v>
      </c>
      <c r="J289" s="14">
        <f t="shared" si="121"/>
        <v>3099</v>
      </c>
      <c r="K289" s="14">
        <f t="shared" si="121"/>
        <v>3099</v>
      </c>
      <c r="L289" s="14">
        <f t="shared" si="121"/>
        <v>3099</v>
      </c>
      <c r="M289" s="14">
        <f t="shared" si="121"/>
        <v>3099</v>
      </c>
      <c r="N289" s="14">
        <f t="shared" si="121"/>
        <v>3099</v>
      </c>
      <c r="O289" s="14">
        <f t="shared" si="121"/>
        <v>3099</v>
      </c>
      <c r="P289" s="15">
        <f t="shared" si="121"/>
        <v>3099</v>
      </c>
      <c r="Q289" s="4">
        <f t="shared" si="121"/>
        <v>3099</v>
      </c>
      <c r="R289" s="60"/>
      <c r="S289" s="102"/>
    </row>
    <row r="290" spans="1:19" ht="66" customHeight="1">
      <c r="A290" s="104" t="s">
        <v>155</v>
      </c>
      <c r="B290" s="81" t="s">
        <v>156</v>
      </c>
      <c r="C290" s="10">
        <f t="shared" si="112"/>
        <v>5119</v>
      </c>
      <c r="D290" s="14">
        <f>D295+D310</f>
        <v>1622</v>
      </c>
      <c r="E290" s="11">
        <f t="shared" si="113"/>
        <v>3497</v>
      </c>
      <c r="F290" s="14">
        <f>F295+F310</f>
        <v>9</v>
      </c>
      <c r="G290" s="14">
        <f>G295+G310</f>
        <v>12</v>
      </c>
      <c r="H290" s="14">
        <f aca="true" t="shared" si="122" ref="H290:S290">H295+H310</f>
        <v>320</v>
      </c>
      <c r="I290" s="14">
        <f t="shared" si="122"/>
        <v>5</v>
      </c>
      <c r="J290" s="14">
        <f t="shared" si="122"/>
        <v>380</v>
      </c>
      <c r="K290" s="14">
        <f>K295+K310</f>
        <v>32</v>
      </c>
      <c r="L290" s="14">
        <f t="shared" si="122"/>
        <v>230</v>
      </c>
      <c r="M290" s="14">
        <f t="shared" si="122"/>
        <v>440</v>
      </c>
      <c r="N290" s="14">
        <f t="shared" si="122"/>
        <v>350</v>
      </c>
      <c r="O290" s="14">
        <f t="shared" si="122"/>
        <v>430</v>
      </c>
      <c r="P290" s="15">
        <f t="shared" si="122"/>
        <v>1000</v>
      </c>
      <c r="Q290" s="15">
        <f t="shared" si="122"/>
        <v>289</v>
      </c>
      <c r="R290" s="15">
        <f t="shared" si="122"/>
        <v>1050</v>
      </c>
      <c r="S290" s="108">
        <f t="shared" si="122"/>
        <v>1100</v>
      </c>
    </row>
    <row r="291" spans="1:19" ht="12.75" customHeight="1" hidden="1">
      <c r="A291" s="101" t="s">
        <v>18</v>
      </c>
      <c r="B291" s="80"/>
      <c r="C291" s="10">
        <f t="shared" si="112"/>
        <v>0</v>
      </c>
      <c r="D291" s="14">
        <f>D296+D301+D306+D311</f>
        <v>0</v>
      </c>
      <c r="E291" s="11">
        <f t="shared" si="113"/>
        <v>0</v>
      </c>
      <c r="F291" s="14">
        <f aca="true" t="shared" si="123" ref="F291:Q291">F296+F301+F306+F311</f>
        <v>0</v>
      </c>
      <c r="G291" s="14">
        <f t="shared" si="123"/>
        <v>0</v>
      </c>
      <c r="H291" s="14">
        <f t="shared" si="123"/>
        <v>0</v>
      </c>
      <c r="I291" s="14">
        <f t="shared" si="123"/>
        <v>0</v>
      </c>
      <c r="J291" s="14">
        <f t="shared" si="123"/>
        <v>0</v>
      </c>
      <c r="K291" s="14">
        <f t="shared" si="123"/>
        <v>0</v>
      </c>
      <c r="L291" s="14">
        <f t="shared" si="123"/>
        <v>0</v>
      </c>
      <c r="M291" s="14">
        <f t="shared" si="123"/>
        <v>0</v>
      </c>
      <c r="N291" s="14">
        <f t="shared" si="123"/>
        <v>0</v>
      </c>
      <c r="O291" s="14">
        <f t="shared" si="123"/>
        <v>0</v>
      </c>
      <c r="P291" s="15">
        <f t="shared" si="123"/>
        <v>0</v>
      </c>
      <c r="Q291" s="4">
        <f t="shared" si="123"/>
        <v>0</v>
      </c>
      <c r="R291" s="60"/>
      <c r="S291" s="102"/>
    </row>
    <row r="292" spans="1:19" ht="12.75" customHeight="1" hidden="1">
      <c r="A292" s="101" t="s">
        <v>19</v>
      </c>
      <c r="B292" s="80"/>
      <c r="C292" s="10">
        <f t="shared" si="112"/>
        <v>37687</v>
      </c>
      <c r="D292" s="14">
        <f>SUM(D293:D294)</f>
        <v>2899</v>
      </c>
      <c r="E292" s="11">
        <f t="shared" si="113"/>
        <v>34788</v>
      </c>
      <c r="F292" s="14">
        <f>SUM(F293:F294)</f>
        <v>2899</v>
      </c>
      <c r="G292" s="14">
        <f>SUM(G293:G294)</f>
        <v>2899</v>
      </c>
      <c r="H292" s="14">
        <f aca="true" t="shared" si="124" ref="H292:Q292">SUM(H293:H294)</f>
        <v>2899</v>
      </c>
      <c r="I292" s="14">
        <f t="shared" si="124"/>
        <v>2899</v>
      </c>
      <c r="J292" s="14">
        <f t="shared" si="124"/>
        <v>2899</v>
      </c>
      <c r="K292" s="14">
        <f>SUM(K293:K294)</f>
        <v>2899</v>
      </c>
      <c r="L292" s="14">
        <f t="shared" si="124"/>
        <v>2899</v>
      </c>
      <c r="M292" s="14">
        <f t="shared" si="124"/>
        <v>2899</v>
      </c>
      <c r="N292" s="14">
        <f t="shared" si="124"/>
        <v>2899</v>
      </c>
      <c r="O292" s="14">
        <f t="shared" si="124"/>
        <v>2899</v>
      </c>
      <c r="P292" s="15">
        <f t="shared" si="124"/>
        <v>2899</v>
      </c>
      <c r="Q292" s="4">
        <f t="shared" si="124"/>
        <v>2899</v>
      </c>
      <c r="R292" s="60"/>
      <c r="S292" s="102"/>
    </row>
    <row r="293" spans="1:19" ht="0.75" customHeight="1">
      <c r="A293" s="101" t="s">
        <v>20</v>
      </c>
      <c r="B293" s="80"/>
      <c r="C293" s="10">
        <f t="shared" si="112"/>
        <v>0</v>
      </c>
      <c r="D293" s="14">
        <f>D298+D303+D308+D313</f>
        <v>0</v>
      </c>
      <c r="E293" s="11">
        <f t="shared" si="113"/>
        <v>0</v>
      </c>
      <c r="F293" s="14">
        <f aca="true" t="shared" si="125" ref="F293:Q294">F298+F303+F308+F313</f>
        <v>0</v>
      </c>
      <c r="G293" s="14">
        <f t="shared" si="125"/>
        <v>0</v>
      </c>
      <c r="H293" s="14">
        <f t="shared" si="125"/>
        <v>0</v>
      </c>
      <c r="I293" s="14">
        <f t="shared" si="125"/>
        <v>0</v>
      </c>
      <c r="J293" s="14">
        <f t="shared" si="125"/>
        <v>0</v>
      </c>
      <c r="K293" s="14">
        <f t="shared" si="125"/>
        <v>0</v>
      </c>
      <c r="L293" s="14">
        <f t="shared" si="125"/>
        <v>0</v>
      </c>
      <c r="M293" s="14">
        <f t="shared" si="125"/>
        <v>0</v>
      </c>
      <c r="N293" s="14">
        <f t="shared" si="125"/>
        <v>0</v>
      </c>
      <c r="O293" s="14">
        <f t="shared" si="125"/>
        <v>0</v>
      </c>
      <c r="P293" s="15">
        <f t="shared" si="125"/>
        <v>0</v>
      </c>
      <c r="Q293" s="4">
        <f t="shared" si="125"/>
        <v>0</v>
      </c>
      <c r="R293" s="60"/>
      <c r="S293" s="102"/>
    </row>
    <row r="294" spans="1:19" ht="15" customHeight="1" hidden="1">
      <c r="A294" s="103" t="s">
        <v>21</v>
      </c>
      <c r="B294" s="80"/>
      <c r="C294" s="10">
        <f t="shared" si="112"/>
        <v>37687</v>
      </c>
      <c r="D294" s="14">
        <f>D299+D304+D309+D314</f>
        <v>2899</v>
      </c>
      <c r="E294" s="11">
        <f t="shared" si="113"/>
        <v>34788</v>
      </c>
      <c r="F294" s="14">
        <f t="shared" si="125"/>
        <v>2899</v>
      </c>
      <c r="G294" s="14">
        <f t="shared" si="125"/>
        <v>2899</v>
      </c>
      <c r="H294" s="14">
        <f t="shared" si="125"/>
        <v>2899</v>
      </c>
      <c r="I294" s="14">
        <f t="shared" si="125"/>
        <v>2899</v>
      </c>
      <c r="J294" s="14">
        <f t="shared" si="125"/>
        <v>2899</v>
      </c>
      <c r="K294" s="14">
        <f t="shared" si="125"/>
        <v>2899</v>
      </c>
      <c r="L294" s="14">
        <f t="shared" si="125"/>
        <v>2899</v>
      </c>
      <c r="M294" s="14">
        <f t="shared" si="125"/>
        <v>2899</v>
      </c>
      <c r="N294" s="14">
        <f t="shared" si="125"/>
        <v>2899</v>
      </c>
      <c r="O294" s="14">
        <f t="shared" si="125"/>
        <v>2899</v>
      </c>
      <c r="P294" s="15">
        <f t="shared" si="125"/>
        <v>2899</v>
      </c>
      <c r="Q294" s="4">
        <f t="shared" si="125"/>
        <v>2899</v>
      </c>
      <c r="R294" s="60"/>
      <c r="S294" s="102"/>
    </row>
    <row r="295" spans="1:19" ht="63" customHeight="1">
      <c r="A295" s="104" t="s">
        <v>157</v>
      </c>
      <c r="B295" s="81" t="s">
        <v>304</v>
      </c>
      <c r="C295" s="10">
        <f t="shared" si="112"/>
        <v>1817</v>
      </c>
      <c r="D295" s="14">
        <v>817</v>
      </c>
      <c r="E295" s="11">
        <f t="shared" si="113"/>
        <v>1000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5">
        <v>1000</v>
      </c>
      <c r="Q295" s="4"/>
      <c r="R295" s="75">
        <v>1050</v>
      </c>
      <c r="S295" s="112">
        <v>1100</v>
      </c>
    </row>
    <row r="296" spans="1:19" ht="12.75" customHeight="1" hidden="1">
      <c r="A296" s="101" t="s">
        <v>18</v>
      </c>
      <c r="B296" s="80"/>
      <c r="C296" s="10">
        <f t="shared" si="112"/>
        <v>0</v>
      </c>
      <c r="D296" s="14"/>
      <c r="E296" s="11">
        <f t="shared" si="113"/>
        <v>0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5"/>
      <c r="Q296" s="4"/>
      <c r="R296" s="60"/>
      <c r="S296" s="102"/>
    </row>
    <row r="297" spans="1:19" ht="12.75" customHeight="1" hidden="1">
      <c r="A297" s="101" t="s">
        <v>19</v>
      </c>
      <c r="B297" s="80"/>
      <c r="C297" s="10">
        <f t="shared" si="112"/>
        <v>14950</v>
      </c>
      <c r="D297" s="14">
        <f>SUM(D298:D299)</f>
        <v>1150</v>
      </c>
      <c r="E297" s="11">
        <f t="shared" si="113"/>
        <v>13800</v>
      </c>
      <c r="F297" s="14">
        <f>SUM(F298:F299)</f>
        <v>1150</v>
      </c>
      <c r="G297" s="14">
        <f>SUM(G298:G299)</f>
        <v>1150</v>
      </c>
      <c r="H297" s="14">
        <f aca="true" t="shared" si="126" ref="H297:Q297">SUM(H298:H299)</f>
        <v>1150</v>
      </c>
      <c r="I297" s="14">
        <f t="shared" si="126"/>
        <v>1150</v>
      </c>
      <c r="J297" s="14">
        <f t="shared" si="126"/>
        <v>1150</v>
      </c>
      <c r="K297" s="14">
        <f>SUM(K298:K299)</f>
        <v>1150</v>
      </c>
      <c r="L297" s="14">
        <f t="shared" si="126"/>
        <v>1150</v>
      </c>
      <c r="M297" s="14">
        <f t="shared" si="126"/>
        <v>1150</v>
      </c>
      <c r="N297" s="14">
        <f t="shared" si="126"/>
        <v>1150</v>
      </c>
      <c r="O297" s="14">
        <f t="shared" si="126"/>
        <v>1150</v>
      </c>
      <c r="P297" s="15">
        <f t="shared" si="126"/>
        <v>1150</v>
      </c>
      <c r="Q297" s="4">
        <f t="shared" si="126"/>
        <v>1150</v>
      </c>
      <c r="R297" s="60"/>
      <c r="S297" s="102"/>
    </row>
    <row r="298" spans="1:19" ht="12.75" customHeight="1" hidden="1">
      <c r="A298" s="101" t="s">
        <v>20</v>
      </c>
      <c r="B298" s="80"/>
      <c r="C298" s="10">
        <f t="shared" si="112"/>
        <v>0</v>
      </c>
      <c r="D298" s="14"/>
      <c r="E298" s="11">
        <f t="shared" si="113"/>
        <v>0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5"/>
      <c r="Q298" s="4"/>
      <c r="R298" s="60"/>
      <c r="S298" s="102"/>
    </row>
    <row r="299" spans="1:19" ht="12.75" customHeight="1" hidden="1">
      <c r="A299" s="103" t="s">
        <v>21</v>
      </c>
      <c r="B299" s="80"/>
      <c r="C299" s="10">
        <f t="shared" si="112"/>
        <v>14950</v>
      </c>
      <c r="D299" s="14">
        <v>1150</v>
      </c>
      <c r="E299" s="11">
        <f t="shared" si="113"/>
        <v>13800</v>
      </c>
      <c r="F299" s="14">
        <v>1150</v>
      </c>
      <c r="G299" s="14">
        <v>1150</v>
      </c>
      <c r="H299" s="14">
        <v>1150</v>
      </c>
      <c r="I299" s="14">
        <v>1150</v>
      </c>
      <c r="J299" s="14">
        <v>1150</v>
      </c>
      <c r="K299" s="14">
        <v>1150</v>
      </c>
      <c r="L299" s="14">
        <v>1150</v>
      </c>
      <c r="M299" s="14">
        <v>1150</v>
      </c>
      <c r="N299" s="14">
        <v>1150</v>
      </c>
      <c r="O299" s="14">
        <v>1150</v>
      </c>
      <c r="P299" s="15">
        <v>1150</v>
      </c>
      <c r="Q299" s="4">
        <v>1150</v>
      </c>
      <c r="R299" s="60"/>
      <c r="S299" s="102"/>
    </row>
    <row r="300" spans="1:19" ht="42.75" customHeight="1" hidden="1">
      <c r="A300" s="104" t="s">
        <v>158</v>
      </c>
      <c r="B300" s="81" t="s">
        <v>159</v>
      </c>
      <c r="C300" s="10">
        <f t="shared" si="112"/>
        <v>0</v>
      </c>
      <c r="D300" s="14">
        <f>SUM(D301:D302)</f>
        <v>0</v>
      </c>
      <c r="E300" s="11">
        <f t="shared" si="113"/>
        <v>0</v>
      </c>
      <c r="F300" s="14">
        <f>SUM(F301:F302)</f>
        <v>0</v>
      </c>
      <c r="G300" s="14">
        <f>SUM(G301:G302)</f>
        <v>0</v>
      </c>
      <c r="H300" s="14">
        <f aca="true" t="shared" si="127" ref="H300:Q300">SUM(H301:H302)</f>
        <v>0</v>
      </c>
      <c r="I300" s="14">
        <f t="shared" si="127"/>
        <v>0</v>
      </c>
      <c r="J300" s="14">
        <f t="shared" si="127"/>
        <v>0</v>
      </c>
      <c r="K300" s="14">
        <f>SUM(K301:K302)</f>
        <v>0</v>
      </c>
      <c r="L300" s="14">
        <f t="shared" si="127"/>
        <v>0</v>
      </c>
      <c r="M300" s="14">
        <f t="shared" si="127"/>
        <v>0</v>
      </c>
      <c r="N300" s="14">
        <f t="shared" si="127"/>
        <v>0</v>
      </c>
      <c r="O300" s="14">
        <f t="shared" si="127"/>
        <v>0</v>
      </c>
      <c r="P300" s="15">
        <f t="shared" si="127"/>
        <v>0</v>
      </c>
      <c r="Q300" s="4">
        <f t="shared" si="127"/>
        <v>0</v>
      </c>
      <c r="R300" s="60"/>
      <c r="S300" s="102"/>
    </row>
    <row r="301" spans="1:19" ht="12.75" customHeight="1" hidden="1">
      <c r="A301" s="101" t="s">
        <v>18</v>
      </c>
      <c r="B301" s="80"/>
      <c r="C301" s="10">
        <f t="shared" si="112"/>
        <v>0</v>
      </c>
      <c r="D301" s="14"/>
      <c r="E301" s="11">
        <f t="shared" si="113"/>
        <v>0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5"/>
      <c r="Q301" s="4"/>
      <c r="R301" s="60"/>
      <c r="S301" s="102"/>
    </row>
    <row r="302" spans="1:19" ht="12.75" customHeight="1" hidden="1">
      <c r="A302" s="101" t="s">
        <v>19</v>
      </c>
      <c r="B302" s="80"/>
      <c r="C302" s="10">
        <f t="shared" si="112"/>
        <v>0</v>
      </c>
      <c r="D302" s="14">
        <f>SUM(D303:D304)</f>
        <v>0</v>
      </c>
      <c r="E302" s="11">
        <f t="shared" si="113"/>
        <v>0</v>
      </c>
      <c r="F302" s="14">
        <f>SUM(F303:F304)</f>
        <v>0</v>
      </c>
      <c r="G302" s="14">
        <f>SUM(G303:G304)</f>
        <v>0</v>
      </c>
      <c r="H302" s="14">
        <f aca="true" t="shared" si="128" ref="H302:Q302">SUM(H303:H304)</f>
        <v>0</v>
      </c>
      <c r="I302" s="14">
        <f t="shared" si="128"/>
        <v>0</v>
      </c>
      <c r="J302" s="14">
        <f t="shared" si="128"/>
        <v>0</v>
      </c>
      <c r="K302" s="14">
        <f>SUM(K303:K304)</f>
        <v>0</v>
      </c>
      <c r="L302" s="14">
        <f t="shared" si="128"/>
        <v>0</v>
      </c>
      <c r="M302" s="14">
        <f t="shared" si="128"/>
        <v>0</v>
      </c>
      <c r="N302" s="14">
        <f t="shared" si="128"/>
        <v>0</v>
      </c>
      <c r="O302" s="14">
        <f t="shared" si="128"/>
        <v>0</v>
      </c>
      <c r="P302" s="15">
        <f t="shared" si="128"/>
        <v>0</v>
      </c>
      <c r="Q302" s="4">
        <f t="shared" si="128"/>
        <v>0</v>
      </c>
      <c r="R302" s="60"/>
      <c r="S302" s="102"/>
    </row>
    <row r="303" spans="1:19" ht="12.75" customHeight="1" hidden="1">
      <c r="A303" s="101" t="s">
        <v>20</v>
      </c>
      <c r="B303" s="80"/>
      <c r="C303" s="10">
        <f t="shared" si="112"/>
        <v>0</v>
      </c>
      <c r="D303" s="14"/>
      <c r="E303" s="11">
        <f t="shared" si="113"/>
        <v>0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5"/>
      <c r="Q303" s="4"/>
      <c r="R303" s="60"/>
      <c r="S303" s="102"/>
    </row>
    <row r="304" spans="1:19" ht="12.75" customHeight="1" hidden="1">
      <c r="A304" s="103" t="s">
        <v>21</v>
      </c>
      <c r="B304" s="80"/>
      <c r="C304" s="10">
        <f t="shared" si="112"/>
        <v>0</v>
      </c>
      <c r="D304" s="14"/>
      <c r="E304" s="11">
        <f t="shared" si="113"/>
        <v>0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5"/>
      <c r="Q304" s="4"/>
      <c r="R304" s="60"/>
      <c r="S304" s="102"/>
    </row>
    <row r="305" spans="1:19" ht="42.75" customHeight="1" hidden="1">
      <c r="A305" s="104" t="s">
        <v>160</v>
      </c>
      <c r="B305" s="81" t="s">
        <v>161</v>
      </c>
      <c r="C305" s="10">
        <f t="shared" si="112"/>
        <v>0</v>
      </c>
      <c r="D305" s="14">
        <f>SUM(D306:D307)</f>
        <v>0</v>
      </c>
      <c r="E305" s="11">
        <f t="shared" si="113"/>
        <v>0</v>
      </c>
      <c r="F305" s="14">
        <f>SUM(F306:F307)</f>
        <v>0</v>
      </c>
      <c r="G305" s="14">
        <f>SUM(G306:G307)</f>
        <v>0</v>
      </c>
      <c r="H305" s="14">
        <f aca="true" t="shared" si="129" ref="H305:Q305">SUM(H306:H307)</f>
        <v>0</v>
      </c>
      <c r="I305" s="14">
        <f t="shared" si="129"/>
        <v>0</v>
      </c>
      <c r="J305" s="14">
        <f t="shared" si="129"/>
        <v>0</v>
      </c>
      <c r="K305" s="14">
        <f>SUM(K306:K307)</f>
        <v>0</v>
      </c>
      <c r="L305" s="14">
        <f t="shared" si="129"/>
        <v>0</v>
      </c>
      <c r="M305" s="14">
        <f t="shared" si="129"/>
        <v>0</v>
      </c>
      <c r="N305" s="14">
        <f t="shared" si="129"/>
        <v>0</v>
      </c>
      <c r="O305" s="14">
        <f t="shared" si="129"/>
        <v>0</v>
      </c>
      <c r="P305" s="15">
        <f t="shared" si="129"/>
        <v>0</v>
      </c>
      <c r="Q305" s="4">
        <f t="shared" si="129"/>
        <v>0</v>
      </c>
      <c r="R305" s="60"/>
      <c r="S305" s="102"/>
    </row>
    <row r="306" spans="1:19" ht="12.75" customHeight="1" hidden="1">
      <c r="A306" s="101" t="s">
        <v>18</v>
      </c>
      <c r="B306" s="80"/>
      <c r="C306" s="10">
        <f t="shared" si="112"/>
        <v>0</v>
      </c>
      <c r="D306" s="14"/>
      <c r="E306" s="11">
        <f t="shared" si="113"/>
        <v>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5"/>
      <c r="Q306" s="4"/>
      <c r="R306" s="60"/>
      <c r="S306" s="102"/>
    </row>
    <row r="307" spans="1:19" ht="12.75" customHeight="1" hidden="1">
      <c r="A307" s="101" t="s">
        <v>19</v>
      </c>
      <c r="B307" s="80"/>
      <c r="C307" s="10">
        <f t="shared" si="112"/>
        <v>0</v>
      </c>
      <c r="D307" s="14">
        <f>SUM(D308:D309)</f>
        <v>0</v>
      </c>
      <c r="E307" s="11">
        <f t="shared" si="113"/>
        <v>0</v>
      </c>
      <c r="F307" s="14">
        <f>SUM(F308:F309)</f>
        <v>0</v>
      </c>
      <c r="G307" s="14">
        <f>SUM(G308:G309)</f>
        <v>0</v>
      </c>
      <c r="H307" s="14">
        <f aca="true" t="shared" si="130" ref="H307:Q307">SUM(H308:H309)</f>
        <v>0</v>
      </c>
      <c r="I307" s="14">
        <f t="shared" si="130"/>
        <v>0</v>
      </c>
      <c r="J307" s="14">
        <f t="shared" si="130"/>
        <v>0</v>
      </c>
      <c r="K307" s="14">
        <f>SUM(K308:K309)</f>
        <v>0</v>
      </c>
      <c r="L307" s="14">
        <f t="shared" si="130"/>
        <v>0</v>
      </c>
      <c r="M307" s="14">
        <f t="shared" si="130"/>
        <v>0</v>
      </c>
      <c r="N307" s="14">
        <f t="shared" si="130"/>
        <v>0</v>
      </c>
      <c r="O307" s="14">
        <f t="shared" si="130"/>
        <v>0</v>
      </c>
      <c r="P307" s="15">
        <f t="shared" si="130"/>
        <v>0</v>
      </c>
      <c r="Q307" s="4">
        <f t="shared" si="130"/>
        <v>0</v>
      </c>
      <c r="R307" s="60"/>
      <c r="S307" s="102"/>
    </row>
    <row r="308" spans="1:19" ht="12.75" customHeight="1" hidden="1">
      <c r="A308" s="101" t="s">
        <v>20</v>
      </c>
      <c r="B308" s="80"/>
      <c r="C308" s="10">
        <f t="shared" si="112"/>
        <v>0</v>
      </c>
      <c r="D308" s="14"/>
      <c r="E308" s="11">
        <f t="shared" si="113"/>
        <v>0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5"/>
      <c r="Q308" s="4"/>
      <c r="R308" s="60"/>
      <c r="S308" s="102"/>
    </row>
    <row r="309" spans="1:19" ht="1.5" customHeight="1" hidden="1">
      <c r="A309" s="103" t="s">
        <v>21</v>
      </c>
      <c r="B309" s="80"/>
      <c r="C309" s="10">
        <f t="shared" si="112"/>
        <v>0</v>
      </c>
      <c r="D309" s="14"/>
      <c r="E309" s="11">
        <f t="shared" si="113"/>
        <v>0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5"/>
      <c r="Q309" s="4"/>
      <c r="R309" s="60"/>
      <c r="S309" s="102"/>
    </row>
    <row r="310" spans="1:19" ht="54.75" customHeight="1">
      <c r="A310" s="104" t="s">
        <v>162</v>
      </c>
      <c r="B310" s="81" t="s">
        <v>163</v>
      </c>
      <c r="C310" s="10">
        <f t="shared" si="112"/>
        <v>3302</v>
      </c>
      <c r="D310" s="26">
        <v>805</v>
      </c>
      <c r="E310" s="11">
        <f t="shared" si="113"/>
        <v>2497</v>
      </c>
      <c r="F310" s="26">
        <v>9</v>
      </c>
      <c r="G310" s="26">
        <v>12</v>
      </c>
      <c r="H310" s="26">
        <v>320</v>
      </c>
      <c r="I310" s="26">
        <v>5</v>
      </c>
      <c r="J310" s="26">
        <v>380</v>
      </c>
      <c r="K310" s="26">
        <v>32</v>
      </c>
      <c r="L310" s="26">
        <v>230</v>
      </c>
      <c r="M310" s="26">
        <v>440</v>
      </c>
      <c r="N310" s="26">
        <v>350</v>
      </c>
      <c r="O310" s="26">
        <v>430</v>
      </c>
      <c r="P310" s="27"/>
      <c r="Q310" s="57">
        <v>289</v>
      </c>
      <c r="R310" s="60"/>
      <c r="S310" s="102"/>
    </row>
    <row r="311" spans="1:19" ht="12.75" customHeight="1" hidden="1">
      <c r="A311" s="101" t="s">
        <v>18</v>
      </c>
      <c r="B311" s="80"/>
      <c r="C311" s="10">
        <f t="shared" si="112"/>
        <v>0</v>
      </c>
      <c r="D311" s="14"/>
      <c r="E311" s="11">
        <f t="shared" si="113"/>
        <v>0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5"/>
      <c r="Q311" s="4"/>
      <c r="R311" s="60"/>
      <c r="S311" s="102"/>
    </row>
    <row r="312" spans="1:19" ht="12.75" customHeight="1" hidden="1">
      <c r="A312" s="101" t="s">
        <v>19</v>
      </c>
      <c r="B312" s="80"/>
      <c r="C312" s="10">
        <f t="shared" si="112"/>
        <v>22737</v>
      </c>
      <c r="D312" s="14">
        <f>SUM(D313:D314)</f>
        <v>1749</v>
      </c>
      <c r="E312" s="11">
        <f t="shared" si="113"/>
        <v>20988</v>
      </c>
      <c r="F312" s="14">
        <f>SUM(F313:F314)</f>
        <v>1749</v>
      </c>
      <c r="G312" s="14">
        <f>SUM(G313:G314)</f>
        <v>1749</v>
      </c>
      <c r="H312" s="14">
        <f aca="true" t="shared" si="131" ref="H312:Q312">SUM(H313:H314)</f>
        <v>1749</v>
      </c>
      <c r="I312" s="14">
        <f t="shared" si="131"/>
        <v>1749</v>
      </c>
      <c r="J312" s="14">
        <f t="shared" si="131"/>
        <v>1749</v>
      </c>
      <c r="K312" s="14">
        <f>SUM(K313:K314)</f>
        <v>1749</v>
      </c>
      <c r="L312" s="14">
        <f t="shared" si="131"/>
        <v>1749</v>
      </c>
      <c r="M312" s="14">
        <f t="shared" si="131"/>
        <v>1749</v>
      </c>
      <c r="N312" s="14">
        <f t="shared" si="131"/>
        <v>1749</v>
      </c>
      <c r="O312" s="14">
        <f t="shared" si="131"/>
        <v>1749</v>
      </c>
      <c r="P312" s="15">
        <f t="shared" si="131"/>
        <v>1749</v>
      </c>
      <c r="Q312" s="4">
        <f t="shared" si="131"/>
        <v>1749</v>
      </c>
      <c r="R312" s="60"/>
      <c r="S312" s="102"/>
    </row>
    <row r="313" spans="1:19" ht="12.75" customHeight="1" hidden="1">
      <c r="A313" s="101" t="s">
        <v>20</v>
      </c>
      <c r="B313" s="80"/>
      <c r="C313" s="10">
        <f t="shared" si="112"/>
        <v>0</v>
      </c>
      <c r="D313" s="14"/>
      <c r="E313" s="11">
        <f t="shared" si="113"/>
        <v>0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5"/>
      <c r="Q313" s="4"/>
      <c r="R313" s="60"/>
      <c r="S313" s="102"/>
    </row>
    <row r="314" spans="1:19" ht="12.75" customHeight="1" hidden="1">
      <c r="A314" s="103" t="s">
        <v>21</v>
      </c>
      <c r="B314" s="80"/>
      <c r="C314" s="10">
        <f t="shared" si="112"/>
        <v>22737</v>
      </c>
      <c r="D314" s="14">
        <v>1749</v>
      </c>
      <c r="E314" s="11">
        <f t="shared" si="113"/>
        <v>20988</v>
      </c>
      <c r="F314" s="14">
        <v>1749</v>
      </c>
      <c r="G314" s="14">
        <v>1749</v>
      </c>
      <c r="H314" s="14">
        <v>1749</v>
      </c>
      <c r="I314" s="14">
        <v>1749</v>
      </c>
      <c r="J314" s="14">
        <v>1749</v>
      </c>
      <c r="K314" s="14">
        <v>1749</v>
      </c>
      <c r="L314" s="14">
        <v>1749</v>
      </c>
      <c r="M314" s="14">
        <v>1749</v>
      </c>
      <c r="N314" s="14">
        <v>1749</v>
      </c>
      <c r="O314" s="14">
        <v>1749</v>
      </c>
      <c r="P314" s="15">
        <v>1749</v>
      </c>
      <c r="Q314" s="4">
        <v>1749</v>
      </c>
      <c r="R314" s="60"/>
      <c r="S314" s="102"/>
    </row>
    <row r="315" spans="1:19" ht="50.25" customHeight="1">
      <c r="A315" s="104" t="s">
        <v>164</v>
      </c>
      <c r="B315" s="81" t="s">
        <v>165</v>
      </c>
      <c r="C315" s="10">
        <f t="shared" si="112"/>
        <v>377</v>
      </c>
      <c r="D315" s="26">
        <f>D316</f>
        <v>0</v>
      </c>
      <c r="E315" s="11">
        <f t="shared" si="113"/>
        <v>377</v>
      </c>
      <c r="F315" s="26">
        <f aca="true" t="shared" si="132" ref="F315:O315">F316</f>
        <v>0</v>
      </c>
      <c r="G315" s="26">
        <f t="shared" si="132"/>
        <v>10</v>
      </c>
      <c r="H315" s="26">
        <f t="shared" si="132"/>
        <v>0</v>
      </c>
      <c r="I315" s="26">
        <f t="shared" si="132"/>
        <v>0</v>
      </c>
      <c r="J315" s="26">
        <f t="shared" si="132"/>
        <v>43</v>
      </c>
      <c r="K315" s="26">
        <f t="shared" si="132"/>
        <v>0</v>
      </c>
      <c r="L315" s="26">
        <f t="shared" si="132"/>
        <v>42</v>
      </c>
      <c r="M315" s="26">
        <f t="shared" si="132"/>
        <v>2</v>
      </c>
      <c r="N315" s="26">
        <f t="shared" si="132"/>
        <v>98</v>
      </c>
      <c r="O315" s="26">
        <f t="shared" si="132"/>
        <v>0</v>
      </c>
      <c r="P315" s="27">
        <f>P316</f>
        <v>162</v>
      </c>
      <c r="Q315" s="27">
        <f>Q316</f>
        <v>20</v>
      </c>
      <c r="R315" s="27">
        <f>R316</f>
        <v>84</v>
      </c>
      <c r="S315" s="115">
        <f>S316</f>
        <v>88</v>
      </c>
    </row>
    <row r="316" spans="1:19" ht="64.5" customHeight="1">
      <c r="A316" s="104" t="s">
        <v>166</v>
      </c>
      <c r="B316" s="81" t="s">
        <v>167</v>
      </c>
      <c r="C316" s="10">
        <f t="shared" si="112"/>
        <v>377</v>
      </c>
      <c r="D316" s="14"/>
      <c r="E316" s="11">
        <f t="shared" si="113"/>
        <v>377</v>
      </c>
      <c r="F316" s="14"/>
      <c r="G316" s="14">
        <v>10</v>
      </c>
      <c r="H316" s="14"/>
      <c r="I316" s="14"/>
      <c r="J316" s="14">
        <v>43</v>
      </c>
      <c r="K316" s="14"/>
      <c r="L316" s="14">
        <v>42</v>
      </c>
      <c r="M316" s="14">
        <v>2</v>
      </c>
      <c r="N316" s="14">
        <v>98</v>
      </c>
      <c r="O316" s="14"/>
      <c r="P316" s="15">
        <v>162</v>
      </c>
      <c r="Q316" s="4">
        <v>20</v>
      </c>
      <c r="R316" s="75">
        <v>84</v>
      </c>
      <c r="S316" s="112">
        <v>88</v>
      </c>
    </row>
    <row r="317" spans="1:19" ht="12.75" customHeight="1" hidden="1">
      <c r="A317" s="101" t="s">
        <v>18</v>
      </c>
      <c r="B317" s="81" t="s">
        <v>168</v>
      </c>
      <c r="C317" s="10">
        <f t="shared" si="112"/>
        <v>0</v>
      </c>
      <c r="D317" s="14"/>
      <c r="E317" s="11">
        <f t="shared" si="113"/>
        <v>0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5"/>
      <c r="Q317" s="4"/>
      <c r="R317" s="60"/>
      <c r="S317" s="102"/>
    </row>
    <row r="318" spans="1:19" ht="12.75" customHeight="1" hidden="1">
      <c r="A318" s="101" t="s">
        <v>19</v>
      </c>
      <c r="B318" s="80"/>
      <c r="C318" s="10">
        <f t="shared" si="112"/>
        <v>2600</v>
      </c>
      <c r="D318" s="14">
        <f>SUM(D319:D320)</f>
        <v>200</v>
      </c>
      <c r="E318" s="11">
        <f t="shared" si="113"/>
        <v>2400</v>
      </c>
      <c r="F318" s="14">
        <f>SUM(F319:F320)</f>
        <v>200</v>
      </c>
      <c r="G318" s="14">
        <f>SUM(G319:G320)</f>
        <v>200</v>
      </c>
      <c r="H318" s="14">
        <f aca="true" t="shared" si="133" ref="H318:Q318">SUM(H319:H320)</f>
        <v>200</v>
      </c>
      <c r="I318" s="14">
        <f t="shared" si="133"/>
        <v>200</v>
      </c>
      <c r="J318" s="14">
        <f t="shared" si="133"/>
        <v>200</v>
      </c>
      <c r="K318" s="14">
        <f>SUM(K319:K320)</f>
        <v>200</v>
      </c>
      <c r="L318" s="14">
        <f t="shared" si="133"/>
        <v>200</v>
      </c>
      <c r="M318" s="14">
        <f t="shared" si="133"/>
        <v>200</v>
      </c>
      <c r="N318" s="14">
        <f t="shared" si="133"/>
        <v>200</v>
      </c>
      <c r="O318" s="14">
        <f t="shared" si="133"/>
        <v>200</v>
      </c>
      <c r="P318" s="15">
        <f t="shared" si="133"/>
        <v>200</v>
      </c>
      <c r="Q318" s="4">
        <f t="shared" si="133"/>
        <v>200</v>
      </c>
      <c r="R318" s="60"/>
      <c r="S318" s="102"/>
    </row>
    <row r="319" spans="1:19" ht="12.75" customHeight="1" hidden="1">
      <c r="A319" s="101" t="s">
        <v>20</v>
      </c>
      <c r="B319" s="81" t="s">
        <v>169</v>
      </c>
      <c r="C319" s="10">
        <f t="shared" si="112"/>
        <v>0</v>
      </c>
      <c r="D319" s="14"/>
      <c r="E319" s="11">
        <f t="shared" si="113"/>
        <v>0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5"/>
      <c r="Q319" s="4"/>
      <c r="R319" s="60"/>
      <c r="S319" s="102"/>
    </row>
    <row r="320" spans="1:19" ht="12.75" customHeight="1" hidden="1">
      <c r="A320" s="103" t="s">
        <v>21</v>
      </c>
      <c r="B320" s="81" t="s">
        <v>170</v>
      </c>
      <c r="C320" s="10">
        <f t="shared" si="112"/>
        <v>2600</v>
      </c>
      <c r="D320" s="14">
        <v>200</v>
      </c>
      <c r="E320" s="11">
        <f t="shared" si="113"/>
        <v>2400</v>
      </c>
      <c r="F320" s="14">
        <v>200</v>
      </c>
      <c r="G320" s="14">
        <v>200</v>
      </c>
      <c r="H320" s="14">
        <v>200</v>
      </c>
      <c r="I320" s="14">
        <v>200</v>
      </c>
      <c r="J320" s="14">
        <v>200</v>
      </c>
      <c r="K320" s="14">
        <v>200</v>
      </c>
      <c r="L320" s="14">
        <v>200</v>
      </c>
      <c r="M320" s="14">
        <v>200</v>
      </c>
      <c r="N320" s="14">
        <v>200</v>
      </c>
      <c r="O320" s="14">
        <v>200</v>
      </c>
      <c r="P320" s="15">
        <v>200</v>
      </c>
      <c r="Q320" s="4">
        <v>200</v>
      </c>
      <c r="R320" s="60"/>
      <c r="S320" s="102"/>
    </row>
    <row r="321" spans="1:19" ht="57" customHeight="1" hidden="1">
      <c r="A321" s="106" t="s">
        <v>171</v>
      </c>
      <c r="B321" s="81" t="s">
        <v>172</v>
      </c>
      <c r="C321" s="10">
        <f t="shared" si="112"/>
        <v>0</v>
      </c>
      <c r="D321" s="14">
        <f>SUM(D322:D323)</f>
        <v>0</v>
      </c>
      <c r="E321" s="11">
        <f t="shared" si="113"/>
        <v>0</v>
      </c>
      <c r="F321" s="14">
        <f>SUM(F322:F323)</f>
        <v>0</v>
      </c>
      <c r="G321" s="14">
        <f>SUM(G322:G323)</f>
        <v>0</v>
      </c>
      <c r="H321" s="14">
        <f aca="true" t="shared" si="134" ref="H321:Q321">SUM(H322:H323)</f>
        <v>0</v>
      </c>
      <c r="I321" s="14">
        <f t="shared" si="134"/>
        <v>0</v>
      </c>
      <c r="J321" s="14">
        <f t="shared" si="134"/>
        <v>0</v>
      </c>
      <c r="K321" s="14">
        <f>SUM(K322:K323)</f>
        <v>0</v>
      </c>
      <c r="L321" s="14">
        <f t="shared" si="134"/>
        <v>0</v>
      </c>
      <c r="M321" s="14">
        <f t="shared" si="134"/>
        <v>0</v>
      </c>
      <c r="N321" s="14">
        <f t="shared" si="134"/>
        <v>0</v>
      </c>
      <c r="O321" s="14">
        <f t="shared" si="134"/>
        <v>0</v>
      </c>
      <c r="P321" s="15">
        <f t="shared" si="134"/>
        <v>0</v>
      </c>
      <c r="Q321" s="4">
        <f t="shared" si="134"/>
        <v>0</v>
      </c>
      <c r="R321" s="60"/>
      <c r="S321" s="102"/>
    </row>
    <row r="322" spans="1:19" ht="12.75" customHeight="1" hidden="1">
      <c r="A322" s="101" t="s">
        <v>18</v>
      </c>
      <c r="B322" s="81" t="s">
        <v>173</v>
      </c>
      <c r="C322" s="10">
        <f t="shared" si="112"/>
        <v>0</v>
      </c>
      <c r="D322" s="14"/>
      <c r="E322" s="11">
        <f t="shared" si="113"/>
        <v>0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5"/>
      <c r="Q322" s="4"/>
      <c r="R322" s="60"/>
      <c r="S322" s="102"/>
    </row>
    <row r="323" spans="1:19" ht="12.75" customHeight="1" hidden="1">
      <c r="A323" s="101" t="s">
        <v>19</v>
      </c>
      <c r="B323" s="80"/>
      <c r="C323" s="10">
        <f t="shared" si="112"/>
        <v>0</v>
      </c>
      <c r="D323" s="14">
        <f>SUM(D324:D325)</f>
        <v>0</v>
      </c>
      <c r="E323" s="11">
        <f t="shared" si="113"/>
        <v>0</v>
      </c>
      <c r="F323" s="14">
        <f>SUM(F324:F325)</f>
        <v>0</v>
      </c>
      <c r="G323" s="14">
        <f>SUM(G324:G325)</f>
        <v>0</v>
      </c>
      <c r="H323" s="14">
        <f aca="true" t="shared" si="135" ref="H323:Q323">SUM(H324:H325)</f>
        <v>0</v>
      </c>
      <c r="I323" s="14">
        <f t="shared" si="135"/>
        <v>0</v>
      </c>
      <c r="J323" s="14">
        <f t="shared" si="135"/>
        <v>0</v>
      </c>
      <c r="K323" s="14">
        <f>SUM(K324:K325)</f>
        <v>0</v>
      </c>
      <c r="L323" s="14">
        <f t="shared" si="135"/>
        <v>0</v>
      </c>
      <c r="M323" s="14">
        <f t="shared" si="135"/>
        <v>0</v>
      </c>
      <c r="N323" s="14">
        <f t="shared" si="135"/>
        <v>0</v>
      </c>
      <c r="O323" s="14">
        <f t="shared" si="135"/>
        <v>0</v>
      </c>
      <c r="P323" s="15">
        <f t="shared" si="135"/>
        <v>0</v>
      </c>
      <c r="Q323" s="4">
        <f t="shared" si="135"/>
        <v>0</v>
      </c>
      <c r="R323" s="60"/>
      <c r="S323" s="102"/>
    </row>
    <row r="324" spans="1:19" ht="12.75" customHeight="1" hidden="1">
      <c r="A324" s="101" t="s">
        <v>20</v>
      </c>
      <c r="B324" s="81" t="s">
        <v>174</v>
      </c>
      <c r="C324" s="10">
        <f t="shared" si="112"/>
        <v>0</v>
      </c>
      <c r="D324" s="14"/>
      <c r="E324" s="11">
        <f t="shared" si="113"/>
        <v>0</v>
      </c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5"/>
      <c r="Q324" s="4"/>
      <c r="R324" s="60"/>
      <c r="S324" s="102"/>
    </row>
    <row r="325" spans="1:19" ht="12.75" customHeight="1" hidden="1">
      <c r="A325" s="103" t="s">
        <v>21</v>
      </c>
      <c r="B325" s="81" t="s">
        <v>175</v>
      </c>
      <c r="C325" s="10">
        <f t="shared" si="112"/>
        <v>0</v>
      </c>
      <c r="D325" s="14"/>
      <c r="E325" s="11">
        <f t="shared" si="113"/>
        <v>0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5"/>
      <c r="Q325" s="4"/>
      <c r="R325" s="60"/>
      <c r="S325" s="102"/>
    </row>
    <row r="326" spans="1:19" ht="12.75" customHeight="1" hidden="1">
      <c r="A326" s="101" t="s">
        <v>18</v>
      </c>
      <c r="B326" s="80"/>
      <c r="C326" s="10">
        <f t="shared" si="112"/>
        <v>0</v>
      </c>
      <c r="D326" s="14">
        <f>D331+D336</f>
        <v>0</v>
      </c>
      <c r="E326" s="11">
        <f t="shared" si="113"/>
        <v>0</v>
      </c>
      <c r="F326" s="14">
        <f aca="true" t="shared" si="136" ref="F326:Q326">F331+F336</f>
        <v>0</v>
      </c>
      <c r="G326" s="14">
        <f t="shared" si="136"/>
        <v>0</v>
      </c>
      <c r="H326" s="14">
        <f t="shared" si="136"/>
        <v>0</v>
      </c>
      <c r="I326" s="14">
        <f t="shared" si="136"/>
        <v>0</v>
      </c>
      <c r="J326" s="14">
        <f t="shared" si="136"/>
        <v>0</v>
      </c>
      <c r="K326" s="14">
        <f t="shared" si="136"/>
        <v>0</v>
      </c>
      <c r="L326" s="14">
        <f t="shared" si="136"/>
        <v>0</v>
      </c>
      <c r="M326" s="14">
        <f t="shared" si="136"/>
        <v>0</v>
      </c>
      <c r="N326" s="14">
        <f t="shared" si="136"/>
        <v>0</v>
      </c>
      <c r="O326" s="14">
        <f t="shared" si="136"/>
        <v>0</v>
      </c>
      <c r="P326" s="15">
        <f t="shared" si="136"/>
        <v>0</v>
      </c>
      <c r="Q326" s="4">
        <f t="shared" si="136"/>
        <v>0</v>
      </c>
      <c r="R326" s="60"/>
      <c r="S326" s="102"/>
    </row>
    <row r="327" spans="1:19" ht="12.75" customHeight="1" hidden="1">
      <c r="A327" s="101" t="s">
        <v>19</v>
      </c>
      <c r="B327" s="80"/>
      <c r="C327" s="10">
        <f t="shared" si="112"/>
        <v>6240</v>
      </c>
      <c r="D327" s="14">
        <f>SUM(D328:D329)</f>
        <v>480</v>
      </c>
      <c r="E327" s="11">
        <f t="shared" si="113"/>
        <v>5760</v>
      </c>
      <c r="F327" s="14">
        <f>SUM(F328:F329)</f>
        <v>480</v>
      </c>
      <c r="G327" s="14">
        <f>SUM(G328:G329)</f>
        <v>480</v>
      </c>
      <c r="H327" s="14">
        <f aca="true" t="shared" si="137" ref="H327:Q327">SUM(H328:H329)</f>
        <v>480</v>
      </c>
      <c r="I327" s="14">
        <f t="shared" si="137"/>
        <v>480</v>
      </c>
      <c r="J327" s="14">
        <f t="shared" si="137"/>
        <v>480</v>
      </c>
      <c r="K327" s="14">
        <f>SUM(K328:K329)</f>
        <v>480</v>
      </c>
      <c r="L327" s="14">
        <f t="shared" si="137"/>
        <v>480</v>
      </c>
      <c r="M327" s="14">
        <f t="shared" si="137"/>
        <v>480</v>
      </c>
      <c r="N327" s="14">
        <f t="shared" si="137"/>
        <v>480</v>
      </c>
      <c r="O327" s="14">
        <f t="shared" si="137"/>
        <v>480</v>
      </c>
      <c r="P327" s="15">
        <f t="shared" si="137"/>
        <v>480</v>
      </c>
      <c r="Q327" s="4">
        <f t="shared" si="137"/>
        <v>480</v>
      </c>
      <c r="R327" s="60"/>
      <c r="S327" s="102"/>
    </row>
    <row r="328" spans="1:19" ht="12.75" customHeight="1" hidden="1">
      <c r="A328" s="101" t="s">
        <v>20</v>
      </c>
      <c r="B328" s="80"/>
      <c r="C328" s="10">
        <f t="shared" si="112"/>
        <v>0</v>
      </c>
      <c r="D328" s="14">
        <f>D333+D338</f>
        <v>0</v>
      </c>
      <c r="E328" s="11">
        <f t="shared" si="113"/>
        <v>0</v>
      </c>
      <c r="F328" s="14">
        <f aca="true" t="shared" si="138" ref="F328:Q329">F333+F338</f>
        <v>0</v>
      </c>
      <c r="G328" s="14">
        <f t="shared" si="138"/>
        <v>0</v>
      </c>
      <c r="H328" s="14">
        <f t="shared" si="138"/>
        <v>0</v>
      </c>
      <c r="I328" s="14">
        <f t="shared" si="138"/>
        <v>0</v>
      </c>
      <c r="J328" s="14">
        <f t="shared" si="138"/>
        <v>0</v>
      </c>
      <c r="K328" s="14">
        <f t="shared" si="138"/>
        <v>0</v>
      </c>
      <c r="L328" s="14">
        <f t="shared" si="138"/>
        <v>0</v>
      </c>
      <c r="M328" s="14">
        <f t="shared" si="138"/>
        <v>0</v>
      </c>
      <c r="N328" s="14">
        <f t="shared" si="138"/>
        <v>0</v>
      </c>
      <c r="O328" s="14">
        <f t="shared" si="138"/>
        <v>0</v>
      </c>
      <c r="P328" s="15">
        <f t="shared" si="138"/>
        <v>0</v>
      </c>
      <c r="Q328" s="4">
        <f t="shared" si="138"/>
        <v>0</v>
      </c>
      <c r="R328" s="60"/>
      <c r="S328" s="102"/>
    </row>
    <row r="329" spans="1:19" ht="12.75" customHeight="1" hidden="1">
      <c r="A329" s="103" t="s">
        <v>21</v>
      </c>
      <c r="B329" s="80"/>
      <c r="C329" s="10">
        <f t="shared" si="112"/>
        <v>6240</v>
      </c>
      <c r="D329" s="14">
        <f>D334+D339</f>
        <v>480</v>
      </c>
      <c r="E329" s="11">
        <f t="shared" si="113"/>
        <v>5760</v>
      </c>
      <c r="F329" s="14">
        <f t="shared" si="138"/>
        <v>480</v>
      </c>
      <c r="G329" s="14">
        <f t="shared" si="138"/>
        <v>480</v>
      </c>
      <c r="H329" s="14">
        <f t="shared" si="138"/>
        <v>480</v>
      </c>
      <c r="I329" s="14">
        <f t="shared" si="138"/>
        <v>480</v>
      </c>
      <c r="J329" s="14">
        <f t="shared" si="138"/>
        <v>480</v>
      </c>
      <c r="K329" s="14">
        <f t="shared" si="138"/>
        <v>480</v>
      </c>
      <c r="L329" s="14">
        <f t="shared" si="138"/>
        <v>480</v>
      </c>
      <c r="M329" s="14">
        <f t="shared" si="138"/>
        <v>480</v>
      </c>
      <c r="N329" s="14">
        <f t="shared" si="138"/>
        <v>480</v>
      </c>
      <c r="O329" s="14">
        <f t="shared" si="138"/>
        <v>480</v>
      </c>
      <c r="P329" s="15">
        <f t="shared" si="138"/>
        <v>480</v>
      </c>
      <c r="Q329" s="4">
        <f t="shared" si="138"/>
        <v>480</v>
      </c>
      <c r="R329" s="60"/>
      <c r="S329" s="102"/>
    </row>
    <row r="330" spans="1:19" ht="28.5" customHeight="1">
      <c r="A330" s="106" t="s">
        <v>176</v>
      </c>
      <c r="B330" s="81" t="s">
        <v>177</v>
      </c>
      <c r="C330" s="10">
        <f t="shared" si="112"/>
        <v>700</v>
      </c>
      <c r="D330" s="14">
        <v>700</v>
      </c>
      <c r="E330" s="11">
        <f t="shared" si="113"/>
        <v>0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5"/>
      <c r="Q330" s="4"/>
      <c r="R330" s="60"/>
      <c r="S330" s="102"/>
    </row>
    <row r="331" spans="1:19" ht="12.75" customHeight="1" hidden="1">
      <c r="A331" s="101" t="s">
        <v>18</v>
      </c>
      <c r="B331" s="80"/>
      <c r="C331" s="10">
        <f t="shared" si="112"/>
        <v>0</v>
      </c>
      <c r="D331" s="14"/>
      <c r="E331" s="11">
        <f t="shared" si="113"/>
        <v>0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5"/>
      <c r="Q331" s="4"/>
      <c r="R331" s="60"/>
      <c r="S331" s="102"/>
    </row>
    <row r="332" spans="1:19" ht="12.75" customHeight="1" hidden="1">
      <c r="A332" s="101" t="s">
        <v>19</v>
      </c>
      <c r="B332" s="80"/>
      <c r="C332" s="10">
        <f t="shared" si="112"/>
        <v>6240</v>
      </c>
      <c r="D332" s="14">
        <f>SUM(D333:D334)</f>
        <v>480</v>
      </c>
      <c r="E332" s="11">
        <f t="shared" si="113"/>
        <v>5760</v>
      </c>
      <c r="F332" s="14">
        <f>SUM(F333:F334)</f>
        <v>480</v>
      </c>
      <c r="G332" s="14">
        <f>SUM(G333:G334)</f>
        <v>480</v>
      </c>
      <c r="H332" s="14">
        <f aca="true" t="shared" si="139" ref="H332:Q332">SUM(H333:H334)</f>
        <v>480</v>
      </c>
      <c r="I332" s="14">
        <f t="shared" si="139"/>
        <v>480</v>
      </c>
      <c r="J332" s="14">
        <f t="shared" si="139"/>
        <v>480</v>
      </c>
      <c r="K332" s="14">
        <f>SUM(K333:K334)</f>
        <v>480</v>
      </c>
      <c r="L332" s="14">
        <f t="shared" si="139"/>
        <v>480</v>
      </c>
      <c r="M332" s="14">
        <f t="shared" si="139"/>
        <v>480</v>
      </c>
      <c r="N332" s="14">
        <f t="shared" si="139"/>
        <v>480</v>
      </c>
      <c r="O332" s="14">
        <f t="shared" si="139"/>
        <v>480</v>
      </c>
      <c r="P332" s="15">
        <f t="shared" si="139"/>
        <v>480</v>
      </c>
      <c r="Q332" s="4">
        <f t="shared" si="139"/>
        <v>480</v>
      </c>
      <c r="R332" s="60"/>
      <c r="S332" s="102"/>
    </row>
    <row r="333" spans="1:19" ht="12.75" customHeight="1" hidden="1">
      <c r="A333" s="101" t="s">
        <v>20</v>
      </c>
      <c r="B333" s="80"/>
      <c r="C333" s="10">
        <f t="shared" si="112"/>
        <v>0</v>
      </c>
      <c r="D333" s="14"/>
      <c r="E333" s="11">
        <f t="shared" si="113"/>
        <v>0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5"/>
      <c r="Q333" s="4"/>
      <c r="R333" s="60"/>
      <c r="S333" s="102"/>
    </row>
    <row r="334" spans="1:19" ht="12.75" customHeight="1" hidden="1">
      <c r="A334" s="103" t="s">
        <v>21</v>
      </c>
      <c r="B334" s="80"/>
      <c r="C334" s="10">
        <f t="shared" si="112"/>
        <v>6240</v>
      </c>
      <c r="D334" s="14">
        <v>480</v>
      </c>
      <c r="E334" s="11">
        <f t="shared" si="113"/>
        <v>5760</v>
      </c>
      <c r="F334" s="14">
        <v>480</v>
      </c>
      <c r="G334" s="14">
        <v>480</v>
      </c>
      <c r="H334" s="14">
        <v>480</v>
      </c>
      <c r="I334" s="14">
        <v>480</v>
      </c>
      <c r="J334" s="14">
        <v>480</v>
      </c>
      <c r="K334" s="14">
        <v>480</v>
      </c>
      <c r="L334" s="14">
        <v>480</v>
      </c>
      <c r="M334" s="14">
        <v>480</v>
      </c>
      <c r="N334" s="14">
        <v>480</v>
      </c>
      <c r="O334" s="14">
        <v>480</v>
      </c>
      <c r="P334" s="15">
        <v>480</v>
      </c>
      <c r="Q334" s="4">
        <v>480</v>
      </c>
      <c r="R334" s="60"/>
      <c r="S334" s="102"/>
    </row>
    <row r="335" spans="1:19" ht="15" customHeight="1" hidden="1">
      <c r="A335" s="106" t="s">
        <v>178</v>
      </c>
      <c r="B335" s="81" t="s">
        <v>179</v>
      </c>
      <c r="C335" s="10">
        <f t="shared" si="112"/>
        <v>0</v>
      </c>
      <c r="D335" s="11">
        <f>SUM(D336:D337)</f>
        <v>0</v>
      </c>
      <c r="E335" s="11">
        <f t="shared" si="113"/>
        <v>0</v>
      </c>
      <c r="F335" s="11">
        <f>SUM(F336:F337)</f>
        <v>0</v>
      </c>
      <c r="G335" s="11">
        <f>SUM(G336:G337)</f>
        <v>0</v>
      </c>
      <c r="H335" s="11">
        <f aca="true" t="shared" si="140" ref="H335:Q335">SUM(H336:H337)</f>
        <v>0</v>
      </c>
      <c r="I335" s="11">
        <f t="shared" si="140"/>
        <v>0</v>
      </c>
      <c r="J335" s="11">
        <f t="shared" si="140"/>
        <v>0</v>
      </c>
      <c r="K335" s="11">
        <f>SUM(K336:K337)</f>
        <v>0</v>
      </c>
      <c r="L335" s="11">
        <f t="shared" si="140"/>
        <v>0</v>
      </c>
      <c r="M335" s="11">
        <f t="shared" si="140"/>
        <v>0</v>
      </c>
      <c r="N335" s="11">
        <f t="shared" si="140"/>
        <v>0</v>
      </c>
      <c r="O335" s="11">
        <f t="shared" si="140"/>
        <v>0</v>
      </c>
      <c r="P335" s="12">
        <f t="shared" si="140"/>
        <v>0</v>
      </c>
      <c r="Q335" s="54">
        <f t="shared" si="140"/>
        <v>0</v>
      </c>
      <c r="R335" s="60"/>
      <c r="S335" s="102"/>
    </row>
    <row r="336" spans="1:19" ht="12.75" customHeight="1" hidden="1">
      <c r="A336" s="101" t="s">
        <v>18</v>
      </c>
      <c r="B336" s="80"/>
      <c r="C336" s="10">
        <f t="shared" si="112"/>
        <v>0</v>
      </c>
      <c r="D336" s="14">
        <f>D341</f>
        <v>0</v>
      </c>
      <c r="E336" s="11">
        <f t="shared" si="113"/>
        <v>0</v>
      </c>
      <c r="F336" s="14">
        <f aca="true" t="shared" si="141" ref="F336:Q336">F341</f>
        <v>0</v>
      </c>
      <c r="G336" s="14">
        <f t="shared" si="141"/>
        <v>0</v>
      </c>
      <c r="H336" s="14">
        <f t="shared" si="141"/>
        <v>0</v>
      </c>
      <c r="I336" s="14">
        <f t="shared" si="141"/>
        <v>0</v>
      </c>
      <c r="J336" s="14">
        <f t="shared" si="141"/>
        <v>0</v>
      </c>
      <c r="K336" s="14">
        <f t="shared" si="141"/>
        <v>0</v>
      </c>
      <c r="L336" s="14">
        <f t="shared" si="141"/>
        <v>0</v>
      </c>
      <c r="M336" s="14">
        <f t="shared" si="141"/>
        <v>0</v>
      </c>
      <c r="N336" s="14">
        <f t="shared" si="141"/>
        <v>0</v>
      </c>
      <c r="O336" s="14">
        <f t="shared" si="141"/>
        <v>0</v>
      </c>
      <c r="P336" s="15">
        <f t="shared" si="141"/>
        <v>0</v>
      </c>
      <c r="Q336" s="4">
        <f t="shared" si="141"/>
        <v>0</v>
      </c>
      <c r="R336" s="60"/>
      <c r="S336" s="102"/>
    </row>
    <row r="337" spans="1:19" ht="12.75" customHeight="1" hidden="1">
      <c r="A337" s="101" t="s">
        <v>19</v>
      </c>
      <c r="B337" s="80"/>
      <c r="C337" s="10">
        <f t="shared" si="112"/>
        <v>0</v>
      </c>
      <c r="D337" s="14">
        <f>SUM(D338:D339)</f>
        <v>0</v>
      </c>
      <c r="E337" s="11">
        <f t="shared" si="113"/>
        <v>0</v>
      </c>
      <c r="F337" s="14">
        <f>SUM(F338:F339)</f>
        <v>0</v>
      </c>
      <c r="G337" s="14">
        <f>SUM(G338:G339)</f>
        <v>0</v>
      </c>
      <c r="H337" s="14">
        <f aca="true" t="shared" si="142" ref="H337:Q337">SUM(H338:H339)</f>
        <v>0</v>
      </c>
      <c r="I337" s="14">
        <f t="shared" si="142"/>
        <v>0</v>
      </c>
      <c r="J337" s="14">
        <f t="shared" si="142"/>
        <v>0</v>
      </c>
      <c r="K337" s="14">
        <f>SUM(K338:K339)</f>
        <v>0</v>
      </c>
      <c r="L337" s="14">
        <f t="shared" si="142"/>
        <v>0</v>
      </c>
      <c r="M337" s="14">
        <f t="shared" si="142"/>
        <v>0</v>
      </c>
      <c r="N337" s="14">
        <f t="shared" si="142"/>
        <v>0</v>
      </c>
      <c r="O337" s="14">
        <f t="shared" si="142"/>
        <v>0</v>
      </c>
      <c r="P337" s="15">
        <f t="shared" si="142"/>
        <v>0</v>
      </c>
      <c r="Q337" s="4">
        <f t="shared" si="142"/>
        <v>0</v>
      </c>
      <c r="R337" s="60"/>
      <c r="S337" s="102"/>
    </row>
    <row r="338" spans="1:19" ht="12.75" customHeight="1" hidden="1">
      <c r="A338" s="101" t="s">
        <v>20</v>
      </c>
      <c r="B338" s="80"/>
      <c r="C338" s="10">
        <f t="shared" si="112"/>
        <v>0</v>
      </c>
      <c r="D338" s="14">
        <f>D343</f>
        <v>0</v>
      </c>
      <c r="E338" s="11">
        <f t="shared" si="113"/>
        <v>0</v>
      </c>
      <c r="F338" s="14">
        <f aca="true" t="shared" si="143" ref="F338:Q339">F343</f>
        <v>0</v>
      </c>
      <c r="G338" s="14">
        <f t="shared" si="143"/>
        <v>0</v>
      </c>
      <c r="H338" s="14">
        <f t="shared" si="143"/>
        <v>0</v>
      </c>
      <c r="I338" s="14">
        <f t="shared" si="143"/>
        <v>0</v>
      </c>
      <c r="J338" s="14">
        <f t="shared" si="143"/>
        <v>0</v>
      </c>
      <c r="K338" s="14">
        <f t="shared" si="143"/>
        <v>0</v>
      </c>
      <c r="L338" s="14">
        <f t="shared" si="143"/>
        <v>0</v>
      </c>
      <c r="M338" s="14">
        <f t="shared" si="143"/>
        <v>0</v>
      </c>
      <c r="N338" s="14">
        <f t="shared" si="143"/>
        <v>0</v>
      </c>
      <c r="O338" s="14">
        <f t="shared" si="143"/>
        <v>0</v>
      </c>
      <c r="P338" s="15">
        <f t="shared" si="143"/>
        <v>0</v>
      </c>
      <c r="Q338" s="4">
        <f t="shared" si="143"/>
        <v>0</v>
      </c>
      <c r="R338" s="60"/>
      <c r="S338" s="102"/>
    </row>
    <row r="339" spans="1:19" ht="12.75" customHeight="1" hidden="1">
      <c r="A339" s="103" t="s">
        <v>21</v>
      </c>
      <c r="B339" s="80"/>
      <c r="C339" s="10">
        <f t="shared" si="112"/>
        <v>0</v>
      </c>
      <c r="D339" s="14">
        <f>D344</f>
        <v>0</v>
      </c>
      <c r="E339" s="11">
        <f t="shared" si="113"/>
        <v>0</v>
      </c>
      <c r="F339" s="14">
        <f t="shared" si="143"/>
        <v>0</v>
      </c>
      <c r="G339" s="14">
        <f t="shared" si="143"/>
        <v>0</v>
      </c>
      <c r="H339" s="14">
        <f t="shared" si="143"/>
        <v>0</v>
      </c>
      <c r="I339" s="14">
        <f t="shared" si="143"/>
        <v>0</v>
      </c>
      <c r="J339" s="14">
        <f t="shared" si="143"/>
        <v>0</v>
      </c>
      <c r="K339" s="14">
        <f t="shared" si="143"/>
        <v>0</v>
      </c>
      <c r="L339" s="14">
        <f t="shared" si="143"/>
        <v>0</v>
      </c>
      <c r="M339" s="14">
        <f t="shared" si="143"/>
        <v>0</v>
      </c>
      <c r="N339" s="14">
        <f t="shared" si="143"/>
        <v>0</v>
      </c>
      <c r="O339" s="14">
        <f t="shared" si="143"/>
        <v>0</v>
      </c>
      <c r="P339" s="15">
        <f t="shared" si="143"/>
        <v>0</v>
      </c>
      <c r="Q339" s="4">
        <f t="shared" si="143"/>
        <v>0</v>
      </c>
      <c r="R339" s="60"/>
      <c r="S339" s="102"/>
    </row>
    <row r="340" spans="1:19" ht="14.25" customHeight="1" hidden="1">
      <c r="A340" s="106" t="s">
        <v>180</v>
      </c>
      <c r="B340" s="81" t="s">
        <v>181</v>
      </c>
      <c r="C340" s="10">
        <f t="shared" si="112"/>
        <v>0</v>
      </c>
      <c r="D340" s="11">
        <f>SUM(D341:D342)</f>
        <v>0</v>
      </c>
      <c r="E340" s="11">
        <f t="shared" si="113"/>
        <v>0</v>
      </c>
      <c r="F340" s="11">
        <f>SUM(F341:F342)</f>
        <v>0</v>
      </c>
      <c r="G340" s="11">
        <f>SUM(G341:G342)</f>
        <v>0</v>
      </c>
      <c r="H340" s="11">
        <f aca="true" t="shared" si="144" ref="H340:Q340">SUM(H341:H342)</f>
        <v>0</v>
      </c>
      <c r="I340" s="11">
        <f t="shared" si="144"/>
        <v>0</v>
      </c>
      <c r="J340" s="11">
        <f t="shared" si="144"/>
        <v>0</v>
      </c>
      <c r="K340" s="11">
        <f>SUM(K341:K342)</f>
        <v>0</v>
      </c>
      <c r="L340" s="11">
        <f t="shared" si="144"/>
        <v>0</v>
      </c>
      <c r="M340" s="11">
        <f t="shared" si="144"/>
        <v>0</v>
      </c>
      <c r="N340" s="11">
        <f t="shared" si="144"/>
        <v>0</v>
      </c>
      <c r="O340" s="11">
        <f t="shared" si="144"/>
        <v>0</v>
      </c>
      <c r="P340" s="12">
        <f t="shared" si="144"/>
        <v>0</v>
      </c>
      <c r="Q340" s="54">
        <f t="shared" si="144"/>
        <v>0</v>
      </c>
      <c r="R340" s="60"/>
      <c r="S340" s="102"/>
    </row>
    <row r="341" spans="1:19" ht="12.75" customHeight="1" hidden="1">
      <c r="A341" s="101" t="s">
        <v>18</v>
      </c>
      <c r="B341" s="80"/>
      <c r="C341" s="10">
        <f aca="true" t="shared" si="145" ref="C341:C398">E341+D341</f>
        <v>0</v>
      </c>
      <c r="D341" s="14"/>
      <c r="E341" s="11">
        <f aca="true" t="shared" si="146" ref="E341:E398">SUM(F341:Q341)</f>
        <v>0</v>
      </c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5"/>
      <c r="Q341" s="4"/>
      <c r="R341" s="60"/>
      <c r="S341" s="102"/>
    </row>
    <row r="342" spans="1:19" ht="12.75" customHeight="1" hidden="1">
      <c r="A342" s="101" t="s">
        <v>19</v>
      </c>
      <c r="B342" s="80"/>
      <c r="C342" s="10">
        <f t="shared" si="145"/>
        <v>0</v>
      </c>
      <c r="D342" s="14">
        <f>SUM(D343:D344)</f>
        <v>0</v>
      </c>
      <c r="E342" s="11">
        <f t="shared" si="146"/>
        <v>0</v>
      </c>
      <c r="F342" s="14">
        <f>SUM(F343:F344)</f>
        <v>0</v>
      </c>
      <c r="G342" s="14">
        <f>SUM(G343:G344)</f>
        <v>0</v>
      </c>
      <c r="H342" s="14">
        <f aca="true" t="shared" si="147" ref="H342:Q342">SUM(H343:H344)</f>
        <v>0</v>
      </c>
      <c r="I342" s="14">
        <f t="shared" si="147"/>
        <v>0</v>
      </c>
      <c r="J342" s="14">
        <f t="shared" si="147"/>
        <v>0</v>
      </c>
      <c r="K342" s="14">
        <f>SUM(K343:K344)</f>
        <v>0</v>
      </c>
      <c r="L342" s="14">
        <f t="shared" si="147"/>
        <v>0</v>
      </c>
      <c r="M342" s="14">
        <f t="shared" si="147"/>
        <v>0</v>
      </c>
      <c r="N342" s="14">
        <f t="shared" si="147"/>
        <v>0</v>
      </c>
      <c r="O342" s="14">
        <f t="shared" si="147"/>
        <v>0</v>
      </c>
      <c r="P342" s="15">
        <f t="shared" si="147"/>
        <v>0</v>
      </c>
      <c r="Q342" s="4">
        <f t="shared" si="147"/>
        <v>0</v>
      </c>
      <c r="R342" s="60"/>
      <c r="S342" s="102"/>
    </row>
    <row r="343" spans="1:19" ht="12.75" customHeight="1" hidden="1">
      <c r="A343" s="101" t="s">
        <v>20</v>
      </c>
      <c r="B343" s="80"/>
      <c r="C343" s="10">
        <f t="shared" si="145"/>
        <v>0</v>
      </c>
      <c r="D343" s="14"/>
      <c r="E343" s="11">
        <f t="shared" si="146"/>
        <v>0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5"/>
      <c r="Q343" s="4"/>
      <c r="R343" s="60"/>
      <c r="S343" s="102"/>
    </row>
    <row r="344" spans="1:19" ht="12.75" customHeight="1" hidden="1">
      <c r="A344" s="103" t="s">
        <v>21</v>
      </c>
      <c r="B344" s="80"/>
      <c r="C344" s="10">
        <f t="shared" si="145"/>
        <v>0</v>
      </c>
      <c r="D344" s="14"/>
      <c r="E344" s="11">
        <f t="shared" si="146"/>
        <v>0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5"/>
      <c r="Q344" s="4"/>
      <c r="R344" s="60"/>
      <c r="S344" s="102"/>
    </row>
    <row r="345" spans="1:19" ht="39" customHeight="1">
      <c r="A345" s="106" t="s">
        <v>182</v>
      </c>
      <c r="B345" s="81" t="s">
        <v>183</v>
      </c>
      <c r="C345" s="10">
        <f t="shared" si="145"/>
        <v>10</v>
      </c>
      <c r="D345" s="14">
        <f>D375</f>
        <v>0</v>
      </c>
      <c r="E345" s="11">
        <f t="shared" si="146"/>
        <v>10</v>
      </c>
      <c r="F345" s="14">
        <f aca="true" t="shared" si="148" ref="F345:O345">F375</f>
        <v>0</v>
      </c>
      <c r="G345" s="14">
        <f t="shared" si="148"/>
        <v>0</v>
      </c>
      <c r="H345" s="14">
        <f t="shared" si="148"/>
        <v>0</v>
      </c>
      <c r="I345" s="14">
        <f t="shared" si="148"/>
        <v>0</v>
      </c>
      <c r="J345" s="14">
        <f t="shared" si="148"/>
        <v>0</v>
      </c>
      <c r="K345" s="14">
        <f t="shared" si="148"/>
        <v>0</v>
      </c>
      <c r="L345" s="14">
        <f t="shared" si="148"/>
        <v>0</v>
      </c>
      <c r="M345" s="14">
        <f t="shared" si="148"/>
        <v>0</v>
      </c>
      <c r="N345" s="14">
        <f t="shared" si="148"/>
        <v>0</v>
      </c>
      <c r="O345" s="14">
        <f t="shared" si="148"/>
        <v>0</v>
      </c>
      <c r="P345" s="17">
        <f>P375+P376</f>
        <v>10</v>
      </c>
      <c r="Q345" s="17">
        <f>Q375+Q376</f>
        <v>0</v>
      </c>
      <c r="R345" s="17">
        <f>R375+R376</f>
        <v>11</v>
      </c>
      <c r="S345" s="17">
        <f>S375+S376</f>
        <v>12</v>
      </c>
    </row>
    <row r="346" spans="1:19" ht="12.75" customHeight="1" hidden="1">
      <c r="A346" s="101" t="s">
        <v>18</v>
      </c>
      <c r="B346" s="80"/>
      <c r="C346" s="10">
        <f t="shared" si="145"/>
        <v>0</v>
      </c>
      <c r="D346" s="14">
        <f>D351+D361</f>
        <v>0</v>
      </c>
      <c r="E346" s="11">
        <f t="shared" si="146"/>
        <v>0</v>
      </c>
      <c r="F346" s="14">
        <f aca="true" t="shared" si="149" ref="F346:Q346">F351+F361</f>
        <v>0</v>
      </c>
      <c r="G346" s="14">
        <f t="shared" si="149"/>
        <v>0</v>
      </c>
      <c r="H346" s="14">
        <f t="shared" si="149"/>
        <v>0</v>
      </c>
      <c r="I346" s="14">
        <f t="shared" si="149"/>
        <v>0</v>
      </c>
      <c r="J346" s="14">
        <f t="shared" si="149"/>
        <v>0</v>
      </c>
      <c r="K346" s="14">
        <f t="shared" si="149"/>
        <v>0</v>
      </c>
      <c r="L346" s="14">
        <f t="shared" si="149"/>
        <v>0</v>
      </c>
      <c r="M346" s="14">
        <f t="shared" si="149"/>
        <v>0</v>
      </c>
      <c r="N346" s="14">
        <f t="shared" si="149"/>
        <v>0</v>
      </c>
      <c r="O346" s="14">
        <f t="shared" si="149"/>
        <v>0</v>
      </c>
      <c r="P346" s="15">
        <f t="shared" si="149"/>
        <v>0</v>
      </c>
      <c r="Q346" s="4">
        <f t="shared" si="149"/>
        <v>0</v>
      </c>
      <c r="R346" s="60"/>
      <c r="S346" s="102"/>
    </row>
    <row r="347" spans="1:19" ht="12.75" customHeight="1" hidden="1">
      <c r="A347" s="101" t="s">
        <v>63</v>
      </c>
      <c r="B347" s="80"/>
      <c r="C347" s="10">
        <f t="shared" si="145"/>
        <v>143</v>
      </c>
      <c r="D347" s="14">
        <f>SUM(D348:D349)</f>
        <v>11</v>
      </c>
      <c r="E347" s="11">
        <f t="shared" si="146"/>
        <v>132</v>
      </c>
      <c r="F347" s="14">
        <f>SUM(F348:F349)</f>
        <v>11</v>
      </c>
      <c r="G347" s="14">
        <f>SUM(G348:G349)</f>
        <v>11</v>
      </c>
      <c r="H347" s="14">
        <f aca="true" t="shared" si="150" ref="H347:Q347">SUM(H348:H349)</f>
        <v>11</v>
      </c>
      <c r="I347" s="14">
        <f t="shared" si="150"/>
        <v>11</v>
      </c>
      <c r="J347" s="14">
        <f t="shared" si="150"/>
        <v>11</v>
      </c>
      <c r="K347" s="14">
        <f>SUM(K348:K349)</f>
        <v>11</v>
      </c>
      <c r="L347" s="14">
        <f t="shared" si="150"/>
        <v>11</v>
      </c>
      <c r="M347" s="14">
        <f t="shared" si="150"/>
        <v>11</v>
      </c>
      <c r="N347" s="14">
        <f t="shared" si="150"/>
        <v>11</v>
      </c>
      <c r="O347" s="14">
        <f t="shared" si="150"/>
        <v>11</v>
      </c>
      <c r="P347" s="15">
        <f t="shared" si="150"/>
        <v>11</v>
      </c>
      <c r="Q347" s="4">
        <f t="shared" si="150"/>
        <v>11</v>
      </c>
      <c r="R347" s="60"/>
      <c r="S347" s="102"/>
    </row>
    <row r="348" spans="1:19" ht="12.75" customHeight="1" hidden="1">
      <c r="A348" s="101" t="s">
        <v>20</v>
      </c>
      <c r="B348" s="80"/>
      <c r="C348" s="10">
        <f t="shared" si="145"/>
        <v>0</v>
      </c>
      <c r="D348" s="14">
        <f>D353+D363</f>
        <v>0</v>
      </c>
      <c r="E348" s="11">
        <f t="shared" si="146"/>
        <v>0</v>
      </c>
      <c r="F348" s="14">
        <f aca="true" t="shared" si="151" ref="F348:Q349">F353+F363</f>
        <v>0</v>
      </c>
      <c r="G348" s="14">
        <f t="shared" si="151"/>
        <v>0</v>
      </c>
      <c r="H348" s="14">
        <f t="shared" si="151"/>
        <v>0</v>
      </c>
      <c r="I348" s="14">
        <f t="shared" si="151"/>
        <v>0</v>
      </c>
      <c r="J348" s="14">
        <f t="shared" si="151"/>
        <v>0</v>
      </c>
      <c r="K348" s="14">
        <f t="shared" si="151"/>
        <v>0</v>
      </c>
      <c r="L348" s="14">
        <f t="shared" si="151"/>
        <v>0</v>
      </c>
      <c r="M348" s="14">
        <f t="shared" si="151"/>
        <v>0</v>
      </c>
      <c r="N348" s="14">
        <f t="shared" si="151"/>
        <v>0</v>
      </c>
      <c r="O348" s="14">
        <f t="shared" si="151"/>
        <v>0</v>
      </c>
      <c r="P348" s="15">
        <f t="shared" si="151"/>
        <v>0</v>
      </c>
      <c r="Q348" s="4">
        <f t="shared" si="151"/>
        <v>0</v>
      </c>
      <c r="R348" s="60"/>
      <c r="S348" s="102"/>
    </row>
    <row r="349" spans="1:19" ht="12.75" customHeight="1" hidden="1">
      <c r="A349" s="101" t="s">
        <v>21</v>
      </c>
      <c r="B349" s="80"/>
      <c r="C349" s="10">
        <f t="shared" si="145"/>
        <v>143</v>
      </c>
      <c r="D349" s="14">
        <f>D354+D364</f>
        <v>11</v>
      </c>
      <c r="E349" s="11">
        <f t="shared" si="146"/>
        <v>132</v>
      </c>
      <c r="F349" s="14">
        <f t="shared" si="151"/>
        <v>11</v>
      </c>
      <c r="G349" s="14">
        <f t="shared" si="151"/>
        <v>11</v>
      </c>
      <c r="H349" s="14">
        <f t="shared" si="151"/>
        <v>11</v>
      </c>
      <c r="I349" s="14">
        <f t="shared" si="151"/>
        <v>11</v>
      </c>
      <c r="J349" s="14">
        <f t="shared" si="151"/>
        <v>11</v>
      </c>
      <c r="K349" s="14">
        <f t="shared" si="151"/>
        <v>11</v>
      </c>
      <c r="L349" s="14">
        <f t="shared" si="151"/>
        <v>11</v>
      </c>
      <c r="M349" s="14">
        <f t="shared" si="151"/>
        <v>11</v>
      </c>
      <c r="N349" s="14">
        <f t="shared" si="151"/>
        <v>11</v>
      </c>
      <c r="O349" s="14">
        <f t="shared" si="151"/>
        <v>11</v>
      </c>
      <c r="P349" s="15">
        <f t="shared" si="151"/>
        <v>11</v>
      </c>
      <c r="Q349" s="4">
        <f t="shared" si="151"/>
        <v>11</v>
      </c>
      <c r="R349" s="60"/>
      <c r="S349" s="102"/>
    </row>
    <row r="350" spans="1:19" ht="30" customHeight="1" hidden="1">
      <c r="A350" s="106" t="s">
        <v>184</v>
      </c>
      <c r="B350" s="81" t="s">
        <v>185</v>
      </c>
      <c r="C350" s="10">
        <f t="shared" si="145"/>
        <v>143</v>
      </c>
      <c r="D350" s="14">
        <f>SUM(D351:D352)</f>
        <v>11</v>
      </c>
      <c r="E350" s="11">
        <f t="shared" si="146"/>
        <v>132</v>
      </c>
      <c r="F350" s="14">
        <f>SUM(F351:F352)</f>
        <v>11</v>
      </c>
      <c r="G350" s="14">
        <f>SUM(G351:G352)</f>
        <v>11</v>
      </c>
      <c r="H350" s="14">
        <f aca="true" t="shared" si="152" ref="H350:Q350">SUM(H351:H352)</f>
        <v>11</v>
      </c>
      <c r="I350" s="14">
        <f t="shared" si="152"/>
        <v>11</v>
      </c>
      <c r="J350" s="14">
        <f t="shared" si="152"/>
        <v>11</v>
      </c>
      <c r="K350" s="14">
        <f>SUM(K351:K352)</f>
        <v>11</v>
      </c>
      <c r="L350" s="14">
        <f t="shared" si="152"/>
        <v>11</v>
      </c>
      <c r="M350" s="14">
        <f t="shared" si="152"/>
        <v>11</v>
      </c>
      <c r="N350" s="14">
        <f t="shared" si="152"/>
        <v>11</v>
      </c>
      <c r="O350" s="14">
        <f t="shared" si="152"/>
        <v>11</v>
      </c>
      <c r="P350" s="15">
        <f t="shared" si="152"/>
        <v>11</v>
      </c>
      <c r="Q350" s="4">
        <f t="shared" si="152"/>
        <v>11</v>
      </c>
      <c r="R350" s="60"/>
      <c r="S350" s="102"/>
    </row>
    <row r="351" spans="1:19" ht="12.75" customHeight="1" hidden="1">
      <c r="A351" s="101" t="s">
        <v>18</v>
      </c>
      <c r="B351" s="80"/>
      <c r="C351" s="10">
        <f t="shared" si="145"/>
        <v>0</v>
      </c>
      <c r="D351" s="14">
        <f>D356</f>
        <v>0</v>
      </c>
      <c r="E351" s="11">
        <f t="shared" si="146"/>
        <v>0</v>
      </c>
      <c r="F351" s="14">
        <f aca="true" t="shared" si="153" ref="F351:Q351">F356</f>
        <v>0</v>
      </c>
      <c r="G351" s="14">
        <f t="shared" si="153"/>
        <v>0</v>
      </c>
      <c r="H351" s="14">
        <f t="shared" si="153"/>
        <v>0</v>
      </c>
      <c r="I351" s="14">
        <f t="shared" si="153"/>
        <v>0</v>
      </c>
      <c r="J351" s="14">
        <f t="shared" si="153"/>
        <v>0</v>
      </c>
      <c r="K351" s="14">
        <f t="shared" si="153"/>
        <v>0</v>
      </c>
      <c r="L351" s="14">
        <f t="shared" si="153"/>
        <v>0</v>
      </c>
      <c r="M351" s="14">
        <f t="shared" si="153"/>
        <v>0</v>
      </c>
      <c r="N351" s="14">
        <f t="shared" si="153"/>
        <v>0</v>
      </c>
      <c r="O351" s="14">
        <f t="shared" si="153"/>
        <v>0</v>
      </c>
      <c r="P351" s="15">
        <f t="shared" si="153"/>
        <v>0</v>
      </c>
      <c r="Q351" s="4">
        <f t="shared" si="153"/>
        <v>0</v>
      </c>
      <c r="R351" s="60"/>
      <c r="S351" s="102"/>
    </row>
    <row r="352" spans="1:19" ht="12.75" customHeight="1" hidden="1">
      <c r="A352" s="101" t="s">
        <v>19</v>
      </c>
      <c r="B352" s="80"/>
      <c r="C352" s="10">
        <f t="shared" si="145"/>
        <v>143</v>
      </c>
      <c r="D352" s="14">
        <f>SUM(D353:D354)</f>
        <v>11</v>
      </c>
      <c r="E352" s="11">
        <f t="shared" si="146"/>
        <v>132</v>
      </c>
      <c r="F352" s="14">
        <f>SUM(F353:F354)</f>
        <v>11</v>
      </c>
      <c r="G352" s="14">
        <f>SUM(G353:G354)</f>
        <v>11</v>
      </c>
      <c r="H352" s="14">
        <f aca="true" t="shared" si="154" ref="H352:Q352">SUM(H353:H354)</f>
        <v>11</v>
      </c>
      <c r="I352" s="14">
        <f t="shared" si="154"/>
        <v>11</v>
      </c>
      <c r="J352" s="14">
        <f t="shared" si="154"/>
        <v>11</v>
      </c>
      <c r="K352" s="14">
        <f>SUM(K353:K354)</f>
        <v>11</v>
      </c>
      <c r="L352" s="14">
        <f t="shared" si="154"/>
        <v>11</v>
      </c>
      <c r="M352" s="14">
        <f t="shared" si="154"/>
        <v>11</v>
      </c>
      <c r="N352" s="14">
        <f t="shared" si="154"/>
        <v>11</v>
      </c>
      <c r="O352" s="14">
        <f t="shared" si="154"/>
        <v>11</v>
      </c>
      <c r="P352" s="15">
        <f t="shared" si="154"/>
        <v>11</v>
      </c>
      <c r="Q352" s="4">
        <f t="shared" si="154"/>
        <v>11</v>
      </c>
      <c r="R352" s="60"/>
      <c r="S352" s="102"/>
    </row>
    <row r="353" spans="1:19" ht="12.75" customHeight="1" hidden="1">
      <c r="A353" s="101" t="s">
        <v>20</v>
      </c>
      <c r="B353" s="80"/>
      <c r="C353" s="10">
        <f t="shared" si="145"/>
        <v>0</v>
      </c>
      <c r="D353" s="14">
        <f>D358</f>
        <v>0</v>
      </c>
      <c r="E353" s="11">
        <f t="shared" si="146"/>
        <v>0</v>
      </c>
      <c r="F353" s="14">
        <f aca="true" t="shared" si="155" ref="F353:Q354">F358</f>
        <v>0</v>
      </c>
      <c r="G353" s="14">
        <f t="shared" si="155"/>
        <v>0</v>
      </c>
      <c r="H353" s="14">
        <f t="shared" si="155"/>
        <v>0</v>
      </c>
      <c r="I353" s="14">
        <f t="shared" si="155"/>
        <v>0</v>
      </c>
      <c r="J353" s="14">
        <f t="shared" si="155"/>
        <v>0</v>
      </c>
      <c r="K353" s="14">
        <f t="shared" si="155"/>
        <v>0</v>
      </c>
      <c r="L353" s="14">
        <f t="shared" si="155"/>
        <v>0</v>
      </c>
      <c r="M353" s="14">
        <f t="shared" si="155"/>
        <v>0</v>
      </c>
      <c r="N353" s="14">
        <f t="shared" si="155"/>
        <v>0</v>
      </c>
      <c r="O353" s="14">
        <f t="shared" si="155"/>
        <v>0</v>
      </c>
      <c r="P353" s="15">
        <f t="shared" si="155"/>
        <v>0</v>
      </c>
      <c r="Q353" s="4">
        <f t="shared" si="155"/>
        <v>0</v>
      </c>
      <c r="R353" s="60"/>
      <c r="S353" s="102"/>
    </row>
    <row r="354" spans="1:19" ht="12.75" customHeight="1" hidden="1">
      <c r="A354" s="103" t="s">
        <v>21</v>
      </c>
      <c r="B354" s="80"/>
      <c r="C354" s="10">
        <f t="shared" si="145"/>
        <v>143</v>
      </c>
      <c r="D354" s="14">
        <f>D359</f>
        <v>11</v>
      </c>
      <c r="E354" s="11">
        <f t="shared" si="146"/>
        <v>132</v>
      </c>
      <c r="F354" s="14">
        <f t="shared" si="155"/>
        <v>11</v>
      </c>
      <c r="G354" s="14">
        <f t="shared" si="155"/>
        <v>11</v>
      </c>
      <c r="H354" s="14">
        <f t="shared" si="155"/>
        <v>11</v>
      </c>
      <c r="I354" s="14">
        <f t="shared" si="155"/>
        <v>11</v>
      </c>
      <c r="J354" s="14">
        <f t="shared" si="155"/>
        <v>11</v>
      </c>
      <c r="K354" s="14">
        <f t="shared" si="155"/>
        <v>11</v>
      </c>
      <c r="L354" s="14">
        <f t="shared" si="155"/>
        <v>11</v>
      </c>
      <c r="M354" s="14">
        <f t="shared" si="155"/>
        <v>11</v>
      </c>
      <c r="N354" s="14">
        <f t="shared" si="155"/>
        <v>11</v>
      </c>
      <c r="O354" s="14">
        <f t="shared" si="155"/>
        <v>11</v>
      </c>
      <c r="P354" s="15">
        <f t="shared" si="155"/>
        <v>11</v>
      </c>
      <c r="Q354" s="4">
        <f t="shared" si="155"/>
        <v>11</v>
      </c>
      <c r="R354" s="60"/>
      <c r="S354" s="102"/>
    </row>
    <row r="355" spans="1:19" ht="14.25" customHeight="1" hidden="1">
      <c r="A355" s="106" t="s">
        <v>186</v>
      </c>
      <c r="B355" s="81" t="s">
        <v>187</v>
      </c>
      <c r="C355" s="10">
        <f t="shared" si="145"/>
        <v>143</v>
      </c>
      <c r="D355" s="11">
        <f>SUM(D356:D357)</f>
        <v>11</v>
      </c>
      <c r="E355" s="11">
        <f t="shared" si="146"/>
        <v>132</v>
      </c>
      <c r="F355" s="11">
        <f>SUM(F356:F357)</f>
        <v>11</v>
      </c>
      <c r="G355" s="11">
        <f>SUM(G356:G357)</f>
        <v>11</v>
      </c>
      <c r="H355" s="11">
        <f aca="true" t="shared" si="156" ref="H355:Q355">SUM(H356:H357)</f>
        <v>11</v>
      </c>
      <c r="I355" s="11">
        <f t="shared" si="156"/>
        <v>11</v>
      </c>
      <c r="J355" s="11">
        <f t="shared" si="156"/>
        <v>11</v>
      </c>
      <c r="K355" s="11">
        <f>SUM(K356:K357)</f>
        <v>11</v>
      </c>
      <c r="L355" s="11">
        <f t="shared" si="156"/>
        <v>11</v>
      </c>
      <c r="M355" s="11">
        <f t="shared" si="156"/>
        <v>11</v>
      </c>
      <c r="N355" s="11">
        <f t="shared" si="156"/>
        <v>11</v>
      </c>
      <c r="O355" s="11">
        <f t="shared" si="156"/>
        <v>11</v>
      </c>
      <c r="P355" s="12">
        <f t="shared" si="156"/>
        <v>11</v>
      </c>
      <c r="Q355" s="54">
        <f t="shared" si="156"/>
        <v>11</v>
      </c>
      <c r="R355" s="60"/>
      <c r="S355" s="102"/>
    </row>
    <row r="356" spans="1:19" ht="12.75" customHeight="1" hidden="1">
      <c r="A356" s="101" t="s">
        <v>18</v>
      </c>
      <c r="B356" s="80"/>
      <c r="C356" s="10">
        <f t="shared" si="145"/>
        <v>0</v>
      </c>
      <c r="D356" s="14"/>
      <c r="E356" s="11">
        <f t="shared" si="146"/>
        <v>0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5"/>
      <c r="Q356" s="4"/>
      <c r="R356" s="60"/>
      <c r="S356" s="102"/>
    </row>
    <row r="357" spans="1:19" ht="12.75" customHeight="1" hidden="1">
      <c r="A357" s="101" t="s">
        <v>19</v>
      </c>
      <c r="B357" s="80"/>
      <c r="C357" s="10">
        <f t="shared" si="145"/>
        <v>143</v>
      </c>
      <c r="D357" s="14">
        <f>SUM(D358:D359)</f>
        <v>11</v>
      </c>
      <c r="E357" s="11">
        <f t="shared" si="146"/>
        <v>132</v>
      </c>
      <c r="F357" s="14">
        <f>SUM(F358:F359)</f>
        <v>11</v>
      </c>
      <c r="G357" s="14">
        <f>SUM(G358:G359)</f>
        <v>11</v>
      </c>
      <c r="H357" s="14">
        <f aca="true" t="shared" si="157" ref="H357:Q357">SUM(H358:H359)</f>
        <v>11</v>
      </c>
      <c r="I357" s="14">
        <f t="shared" si="157"/>
        <v>11</v>
      </c>
      <c r="J357" s="14">
        <f t="shared" si="157"/>
        <v>11</v>
      </c>
      <c r="K357" s="14">
        <f>SUM(K358:K359)</f>
        <v>11</v>
      </c>
      <c r="L357" s="14">
        <f t="shared" si="157"/>
        <v>11</v>
      </c>
      <c r="M357" s="14">
        <f t="shared" si="157"/>
        <v>11</v>
      </c>
      <c r="N357" s="14">
        <f t="shared" si="157"/>
        <v>11</v>
      </c>
      <c r="O357" s="14">
        <f t="shared" si="157"/>
        <v>11</v>
      </c>
      <c r="P357" s="15">
        <f t="shared" si="157"/>
        <v>11</v>
      </c>
      <c r="Q357" s="4">
        <f t="shared" si="157"/>
        <v>11</v>
      </c>
      <c r="R357" s="60"/>
      <c r="S357" s="102"/>
    </row>
    <row r="358" spans="1:19" ht="12.75" customHeight="1" hidden="1">
      <c r="A358" s="101" t="s">
        <v>20</v>
      </c>
      <c r="B358" s="80"/>
      <c r="C358" s="10">
        <f t="shared" si="145"/>
        <v>0</v>
      </c>
      <c r="D358" s="14"/>
      <c r="E358" s="11">
        <f t="shared" si="146"/>
        <v>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5"/>
      <c r="Q358" s="4"/>
      <c r="R358" s="60"/>
      <c r="S358" s="102"/>
    </row>
    <row r="359" spans="1:19" ht="12.75" customHeight="1" hidden="1">
      <c r="A359" s="103" t="s">
        <v>21</v>
      </c>
      <c r="B359" s="80"/>
      <c r="C359" s="10">
        <f t="shared" si="145"/>
        <v>143</v>
      </c>
      <c r="D359" s="14">
        <v>11</v>
      </c>
      <c r="E359" s="11">
        <f t="shared" si="146"/>
        <v>132</v>
      </c>
      <c r="F359" s="14">
        <v>11</v>
      </c>
      <c r="G359" s="14">
        <v>11</v>
      </c>
      <c r="H359" s="14">
        <v>11</v>
      </c>
      <c r="I359" s="14">
        <v>11</v>
      </c>
      <c r="J359" s="14">
        <v>11</v>
      </c>
      <c r="K359" s="14">
        <v>11</v>
      </c>
      <c r="L359" s="14">
        <v>11</v>
      </c>
      <c r="M359" s="14">
        <v>11</v>
      </c>
      <c r="N359" s="14">
        <v>11</v>
      </c>
      <c r="O359" s="14">
        <v>11</v>
      </c>
      <c r="P359" s="15">
        <v>11</v>
      </c>
      <c r="Q359" s="4">
        <v>11</v>
      </c>
      <c r="R359" s="60"/>
      <c r="S359" s="102"/>
    </row>
    <row r="360" spans="1:19" ht="15" customHeight="1" hidden="1">
      <c r="A360" s="104" t="s">
        <v>188</v>
      </c>
      <c r="B360" s="81" t="s">
        <v>189</v>
      </c>
      <c r="C360" s="10">
        <f t="shared" si="145"/>
        <v>0</v>
      </c>
      <c r="D360" s="14">
        <f>SUM(D361:D362)</f>
        <v>0</v>
      </c>
      <c r="E360" s="11">
        <f t="shared" si="146"/>
        <v>0</v>
      </c>
      <c r="F360" s="14">
        <f>SUM(F361:F362)</f>
        <v>0</v>
      </c>
      <c r="G360" s="14">
        <f>SUM(G361:G362)</f>
        <v>0</v>
      </c>
      <c r="H360" s="14">
        <f aca="true" t="shared" si="158" ref="H360:Q360">SUM(H361:H362)</f>
        <v>0</v>
      </c>
      <c r="I360" s="14">
        <f t="shared" si="158"/>
        <v>0</v>
      </c>
      <c r="J360" s="14">
        <f t="shared" si="158"/>
        <v>0</v>
      </c>
      <c r="K360" s="14">
        <f>SUM(K361:K362)</f>
        <v>0</v>
      </c>
      <c r="L360" s="14">
        <f t="shared" si="158"/>
        <v>0</v>
      </c>
      <c r="M360" s="14">
        <f t="shared" si="158"/>
        <v>0</v>
      </c>
      <c r="N360" s="14">
        <f t="shared" si="158"/>
        <v>0</v>
      </c>
      <c r="O360" s="14">
        <f t="shared" si="158"/>
        <v>0</v>
      </c>
      <c r="P360" s="15">
        <f t="shared" si="158"/>
        <v>0</v>
      </c>
      <c r="Q360" s="4">
        <f t="shared" si="158"/>
        <v>0</v>
      </c>
      <c r="R360" s="60"/>
      <c r="S360" s="102"/>
    </row>
    <row r="361" spans="1:19" ht="12.75" customHeight="1" hidden="1">
      <c r="A361" s="101" t="s">
        <v>18</v>
      </c>
      <c r="B361" s="80"/>
      <c r="C361" s="10">
        <f t="shared" si="145"/>
        <v>0</v>
      </c>
      <c r="D361" s="14">
        <f>D366+D371</f>
        <v>0</v>
      </c>
      <c r="E361" s="11">
        <f t="shared" si="146"/>
        <v>0</v>
      </c>
      <c r="F361" s="14">
        <f aca="true" t="shared" si="159" ref="F361:Q361">F366+F371</f>
        <v>0</v>
      </c>
      <c r="G361" s="14">
        <f t="shared" si="159"/>
        <v>0</v>
      </c>
      <c r="H361" s="14">
        <f t="shared" si="159"/>
        <v>0</v>
      </c>
      <c r="I361" s="14">
        <f t="shared" si="159"/>
        <v>0</v>
      </c>
      <c r="J361" s="14">
        <f t="shared" si="159"/>
        <v>0</v>
      </c>
      <c r="K361" s="14">
        <f t="shared" si="159"/>
        <v>0</v>
      </c>
      <c r="L361" s="14">
        <f t="shared" si="159"/>
        <v>0</v>
      </c>
      <c r="M361" s="14">
        <f t="shared" si="159"/>
        <v>0</v>
      </c>
      <c r="N361" s="14">
        <f t="shared" si="159"/>
        <v>0</v>
      </c>
      <c r="O361" s="14">
        <f t="shared" si="159"/>
        <v>0</v>
      </c>
      <c r="P361" s="15">
        <f t="shared" si="159"/>
        <v>0</v>
      </c>
      <c r="Q361" s="4">
        <f t="shared" si="159"/>
        <v>0</v>
      </c>
      <c r="R361" s="60"/>
      <c r="S361" s="102"/>
    </row>
    <row r="362" spans="1:19" ht="12.75" customHeight="1" hidden="1">
      <c r="A362" s="101" t="s">
        <v>19</v>
      </c>
      <c r="B362" s="80"/>
      <c r="C362" s="10">
        <f t="shared" si="145"/>
        <v>0</v>
      </c>
      <c r="D362" s="14">
        <f>SUM(D363:D364)</f>
        <v>0</v>
      </c>
      <c r="E362" s="11">
        <f t="shared" si="146"/>
        <v>0</v>
      </c>
      <c r="F362" s="14">
        <f>SUM(F363:F364)</f>
        <v>0</v>
      </c>
      <c r="G362" s="14">
        <f>SUM(G363:G364)</f>
        <v>0</v>
      </c>
      <c r="H362" s="14">
        <f aca="true" t="shared" si="160" ref="H362:Q362">SUM(H363:H364)</f>
        <v>0</v>
      </c>
      <c r="I362" s="14">
        <f t="shared" si="160"/>
        <v>0</v>
      </c>
      <c r="J362" s="14">
        <f t="shared" si="160"/>
        <v>0</v>
      </c>
      <c r="K362" s="14">
        <f>SUM(K363:K364)</f>
        <v>0</v>
      </c>
      <c r="L362" s="14">
        <f t="shared" si="160"/>
        <v>0</v>
      </c>
      <c r="M362" s="14">
        <f t="shared" si="160"/>
        <v>0</v>
      </c>
      <c r="N362" s="14">
        <f t="shared" si="160"/>
        <v>0</v>
      </c>
      <c r="O362" s="14">
        <f t="shared" si="160"/>
        <v>0</v>
      </c>
      <c r="P362" s="15">
        <f t="shared" si="160"/>
        <v>0</v>
      </c>
      <c r="Q362" s="4">
        <f t="shared" si="160"/>
        <v>0</v>
      </c>
      <c r="R362" s="60"/>
      <c r="S362" s="102"/>
    </row>
    <row r="363" spans="1:19" ht="12.75" customHeight="1" hidden="1">
      <c r="A363" s="101" t="s">
        <v>20</v>
      </c>
      <c r="B363" s="80"/>
      <c r="C363" s="10">
        <f t="shared" si="145"/>
        <v>0</v>
      </c>
      <c r="D363" s="14">
        <f>D368+D373</f>
        <v>0</v>
      </c>
      <c r="E363" s="11">
        <f t="shared" si="146"/>
        <v>0</v>
      </c>
      <c r="F363" s="14">
        <f aca="true" t="shared" si="161" ref="F363:Q364">F368+F373</f>
        <v>0</v>
      </c>
      <c r="G363" s="14">
        <f t="shared" si="161"/>
        <v>0</v>
      </c>
      <c r="H363" s="14">
        <f t="shared" si="161"/>
        <v>0</v>
      </c>
      <c r="I363" s="14">
        <f t="shared" si="161"/>
        <v>0</v>
      </c>
      <c r="J363" s="14">
        <f t="shared" si="161"/>
        <v>0</v>
      </c>
      <c r="K363" s="14">
        <f t="shared" si="161"/>
        <v>0</v>
      </c>
      <c r="L363" s="14">
        <f t="shared" si="161"/>
        <v>0</v>
      </c>
      <c r="M363" s="14">
        <f t="shared" si="161"/>
        <v>0</v>
      </c>
      <c r="N363" s="14">
        <f t="shared" si="161"/>
        <v>0</v>
      </c>
      <c r="O363" s="14">
        <f t="shared" si="161"/>
        <v>0</v>
      </c>
      <c r="P363" s="15">
        <f t="shared" si="161"/>
        <v>0</v>
      </c>
      <c r="Q363" s="4">
        <f t="shared" si="161"/>
        <v>0</v>
      </c>
      <c r="R363" s="60"/>
      <c r="S363" s="102"/>
    </row>
    <row r="364" spans="1:19" ht="12.75" customHeight="1" hidden="1">
      <c r="A364" s="103" t="s">
        <v>21</v>
      </c>
      <c r="B364" s="80"/>
      <c r="C364" s="10">
        <f t="shared" si="145"/>
        <v>0</v>
      </c>
      <c r="D364" s="14">
        <f>D369+D374</f>
        <v>0</v>
      </c>
      <c r="E364" s="11">
        <f t="shared" si="146"/>
        <v>0</v>
      </c>
      <c r="F364" s="14">
        <f t="shared" si="161"/>
        <v>0</v>
      </c>
      <c r="G364" s="14">
        <f t="shared" si="161"/>
        <v>0</v>
      </c>
      <c r="H364" s="14">
        <f t="shared" si="161"/>
        <v>0</v>
      </c>
      <c r="I364" s="14">
        <f t="shared" si="161"/>
        <v>0</v>
      </c>
      <c r="J364" s="14">
        <f t="shared" si="161"/>
        <v>0</v>
      </c>
      <c r="K364" s="14">
        <f t="shared" si="161"/>
        <v>0</v>
      </c>
      <c r="L364" s="14">
        <f t="shared" si="161"/>
        <v>0</v>
      </c>
      <c r="M364" s="14">
        <f t="shared" si="161"/>
        <v>0</v>
      </c>
      <c r="N364" s="14">
        <f t="shared" si="161"/>
        <v>0</v>
      </c>
      <c r="O364" s="14">
        <f t="shared" si="161"/>
        <v>0</v>
      </c>
      <c r="P364" s="15">
        <f t="shared" si="161"/>
        <v>0</v>
      </c>
      <c r="Q364" s="4">
        <f t="shared" si="161"/>
        <v>0</v>
      </c>
      <c r="R364" s="60"/>
      <c r="S364" s="102"/>
    </row>
    <row r="365" spans="1:19" ht="28.5" customHeight="1" hidden="1">
      <c r="A365" s="104" t="s">
        <v>190</v>
      </c>
      <c r="B365" s="81" t="s">
        <v>191</v>
      </c>
      <c r="C365" s="10">
        <f t="shared" si="145"/>
        <v>0</v>
      </c>
      <c r="D365" s="14">
        <f>SUM(D366:D367)</f>
        <v>0</v>
      </c>
      <c r="E365" s="11">
        <f t="shared" si="146"/>
        <v>0</v>
      </c>
      <c r="F365" s="14">
        <f>SUM(F366:F367)</f>
        <v>0</v>
      </c>
      <c r="G365" s="14">
        <f>SUM(G366:G367)</f>
        <v>0</v>
      </c>
      <c r="H365" s="14">
        <f aca="true" t="shared" si="162" ref="H365:Q365">SUM(H366:H367)</f>
        <v>0</v>
      </c>
      <c r="I365" s="14">
        <f t="shared" si="162"/>
        <v>0</v>
      </c>
      <c r="J365" s="14">
        <f t="shared" si="162"/>
        <v>0</v>
      </c>
      <c r="K365" s="14">
        <f>SUM(K366:K367)</f>
        <v>0</v>
      </c>
      <c r="L365" s="14">
        <f t="shared" si="162"/>
        <v>0</v>
      </c>
      <c r="M365" s="14">
        <f t="shared" si="162"/>
        <v>0</v>
      </c>
      <c r="N365" s="14">
        <f t="shared" si="162"/>
        <v>0</v>
      </c>
      <c r="O365" s="14">
        <f t="shared" si="162"/>
        <v>0</v>
      </c>
      <c r="P365" s="15">
        <f t="shared" si="162"/>
        <v>0</v>
      </c>
      <c r="Q365" s="4">
        <f t="shared" si="162"/>
        <v>0</v>
      </c>
      <c r="R365" s="60"/>
      <c r="S365" s="102"/>
    </row>
    <row r="366" spans="1:19" ht="12.75" customHeight="1" hidden="1">
      <c r="A366" s="101" t="s">
        <v>18</v>
      </c>
      <c r="B366" s="81" t="s">
        <v>192</v>
      </c>
      <c r="C366" s="10">
        <f t="shared" si="145"/>
        <v>0</v>
      </c>
      <c r="D366" s="14"/>
      <c r="E366" s="11">
        <f t="shared" si="146"/>
        <v>0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5"/>
      <c r="Q366" s="4"/>
      <c r="R366" s="60"/>
      <c r="S366" s="102"/>
    </row>
    <row r="367" spans="1:19" ht="12.75" customHeight="1" hidden="1">
      <c r="A367" s="101" t="s">
        <v>19</v>
      </c>
      <c r="B367" s="80"/>
      <c r="C367" s="10">
        <f t="shared" si="145"/>
        <v>0</v>
      </c>
      <c r="D367" s="14">
        <f>SUM(D368:D369)</f>
        <v>0</v>
      </c>
      <c r="E367" s="11">
        <f t="shared" si="146"/>
        <v>0</v>
      </c>
      <c r="F367" s="14">
        <f>SUM(F368:F369)</f>
        <v>0</v>
      </c>
      <c r="G367" s="14">
        <f>SUM(G368:G369)</f>
        <v>0</v>
      </c>
      <c r="H367" s="14">
        <f aca="true" t="shared" si="163" ref="H367:Q367">SUM(H368:H369)</f>
        <v>0</v>
      </c>
      <c r="I367" s="14">
        <f t="shared" si="163"/>
        <v>0</v>
      </c>
      <c r="J367" s="14">
        <f t="shared" si="163"/>
        <v>0</v>
      </c>
      <c r="K367" s="14">
        <f>SUM(K368:K369)</f>
        <v>0</v>
      </c>
      <c r="L367" s="14">
        <f t="shared" si="163"/>
        <v>0</v>
      </c>
      <c r="M367" s="14">
        <f t="shared" si="163"/>
        <v>0</v>
      </c>
      <c r="N367" s="14">
        <f t="shared" si="163"/>
        <v>0</v>
      </c>
      <c r="O367" s="14">
        <f t="shared" si="163"/>
        <v>0</v>
      </c>
      <c r="P367" s="15">
        <f t="shared" si="163"/>
        <v>0</v>
      </c>
      <c r="Q367" s="4">
        <f t="shared" si="163"/>
        <v>0</v>
      </c>
      <c r="R367" s="60"/>
      <c r="S367" s="102"/>
    </row>
    <row r="368" spans="1:19" ht="12.75" customHeight="1" hidden="1">
      <c r="A368" s="101" t="s">
        <v>20</v>
      </c>
      <c r="B368" s="81" t="s">
        <v>193</v>
      </c>
      <c r="C368" s="10">
        <f t="shared" si="145"/>
        <v>0</v>
      </c>
      <c r="D368" s="14"/>
      <c r="E368" s="11">
        <f t="shared" si="146"/>
        <v>0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5"/>
      <c r="Q368" s="4"/>
      <c r="R368" s="60"/>
      <c r="S368" s="102"/>
    </row>
    <row r="369" spans="1:19" ht="12.75" customHeight="1" hidden="1">
      <c r="A369" s="103" t="s">
        <v>21</v>
      </c>
      <c r="B369" s="81" t="s">
        <v>194</v>
      </c>
      <c r="C369" s="10">
        <f t="shared" si="145"/>
        <v>0</v>
      </c>
      <c r="D369" s="14"/>
      <c r="E369" s="11">
        <f t="shared" si="146"/>
        <v>0</v>
      </c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5"/>
      <c r="Q369" s="4"/>
      <c r="R369" s="60"/>
      <c r="S369" s="102"/>
    </row>
    <row r="370" spans="1:19" ht="12.75" customHeight="1" hidden="1">
      <c r="A370" s="104" t="s">
        <v>195</v>
      </c>
      <c r="B370" s="81" t="s">
        <v>196</v>
      </c>
      <c r="C370" s="10">
        <f t="shared" si="145"/>
        <v>0</v>
      </c>
      <c r="D370" s="14">
        <f>SUM(D371:D372)</f>
        <v>0</v>
      </c>
      <c r="E370" s="11">
        <f t="shared" si="146"/>
        <v>0</v>
      </c>
      <c r="F370" s="14">
        <f>SUM(F371:F372)</f>
        <v>0</v>
      </c>
      <c r="G370" s="14">
        <f>SUM(G371:G372)</f>
        <v>0</v>
      </c>
      <c r="H370" s="14">
        <f aca="true" t="shared" si="164" ref="H370:Q370">SUM(H371:H372)</f>
        <v>0</v>
      </c>
      <c r="I370" s="14">
        <f t="shared" si="164"/>
        <v>0</v>
      </c>
      <c r="J370" s="14">
        <f t="shared" si="164"/>
        <v>0</v>
      </c>
      <c r="K370" s="14">
        <f>SUM(K371:K372)</f>
        <v>0</v>
      </c>
      <c r="L370" s="14">
        <f t="shared" si="164"/>
        <v>0</v>
      </c>
      <c r="M370" s="14">
        <f t="shared" si="164"/>
        <v>0</v>
      </c>
      <c r="N370" s="14">
        <f t="shared" si="164"/>
        <v>0</v>
      </c>
      <c r="O370" s="14">
        <f t="shared" si="164"/>
        <v>0</v>
      </c>
      <c r="P370" s="15">
        <f t="shared" si="164"/>
        <v>0</v>
      </c>
      <c r="Q370" s="4">
        <f t="shared" si="164"/>
        <v>0</v>
      </c>
      <c r="R370" s="60"/>
      <c r="S370" s="102"/>
    </row>
    <row r="371" spans="1:19" ht="12.75" customHeight="1" hidden="1">
      <c r="A371" s="101" t="s">
        <v>18</v>
      </c>
      <c r="B371" s="81" t="s">
        <v>197</v>
      </c>
      <c r="C371" s="10">
        <f t="shared" si="145"/>
        <v>0</v>
      </c>
      <c r="D371" s="14"/>
      <c r="E371" s="11">
        <f t="shared" si="146"/>
        <v>0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5"/>
      <c r="Q371" s="4"/>
      <c r="R371" s="60"/>
      <c r="S371" s="102"/>
    </row>
    <row r="372" spans="1:19" ht="12.75" customHeight="1" hidden="1">
      <c r="A372" s="101" t="s">
        <v>19</v>
      </c>
      <c r="B372" s="80"/>
      <c r="C372" s="10">
        <f t="shared" si="145"/>
        <v>0</v>
      </c>
      <c r="D372" s="14">
        <f>SUM(D373:D374)</f>
        <v>0</v>
      </c>
      <c r="E372" s="11">
        <f t="shared" si="146"/>
        <v>0</v>
      </c>
      <c r="F372" s="14">
        <f>SUM(F373:F374)</f>
        <v>0</v>
      </c>
      <c r="G372" s="14">
        <f>SUM(G373:G374)</f>
        <v>0</v>
      </c>
      <c r="H372" s="14">
        <f aca="true" t="shared" si="165" ref="H372:Q372">SUM(H373:H374)</f>
        <v>0</v>
      </c>
      <c r="I372" s="14">
        <f t="shared" si="165"/>
        <v>0</v>
      </c>
      <c r="J372" s="14">
        <f t="shared" si="165"/>
        <v>0</v>
      </c>
      <c r="K372" s="14">
        <f>SUM(K373:K374)</f>
        <v>0</v>
      </c>
      <c r="L372" s="14">
        <f t="shared" si="165"/>
        <v>0</v>
      </c>
      <c r="M372" s="14">
        <f t="shared" si="165"/>
        <v>0</v>
      </c>
      <c r="N372" s="14">
        <f t="shared" si="165"/>
        <v>0</v>
      </c>
      <c r="O372" s="14">
        <f t="shared" si="165"/>
        <v>0</v>
      </c>
      <c r="P372" s="15">
        <f t="shared" si="165"/>
        <v>0</v>
      </c>
      <c r="Q372" s="4">
        <f t="shared" si="165"/>
        <v>0</v>
      </c>
      <c r="R372" s="60"/>
      <c r="S372" s="102"/>
    </row>
    <row r="373" spans="1:19" ht="12.75" customHeight="1" hidden="1">
      <c r="A373" s="101" t="s">
        <v>20</v>
      </c>
      <c r="B373" s="81" t="s">
        <v>198</v>
      </c>
      <c r="C373" s="10">
        <f t="shared" si="145"/>
        <v>0</v>
      </c>
      <c r="D373" s="14"/>
      <c r="E373" s="11">
        <f t="shared" si="146"/>
        <v>0</v>
      </c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5"/>
      <c r="Q373" s="4"/>
      <c r="R373" s="60"/>
      <c r="S373" s="102"/>
    </row>
    <row r="374" spans="1:19" ht="12.75" customHeight="1" hidden="1">
      <c r="A374" s="103" t="s">
        <v>21</v>
      </c>
      <c r="B374" s="81" t="s">
        <v>199</v>
      </c>
      <c r="C374" s="10">
        <f t="shared" si="145"/>
        <v>0</v>
      </c>
      <c r="D374" s="14"/>
      <c r="E374" s="11">
        <f t="shared" si="146"/>
        <v>0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5"/>
      <c r="Q374" s="4"/>
      <c r="R374" s="60"/>
      <c r="S374" s="102"/>
    </row>
    <row r="375" spans="1:19" ht="38.25">
      <c r="A375" s="104" t="s">
        <v>200</v>
      </c>
      <c r="B375" s="81" t="s">
        <v>187</v>
      </c>
      <c r="C375" s="10">
        <f t="shared" si="145"/>
        <v>0</v>
      </c>
      <c r="D375" s="14"/>
      <c r="E375" s="11">
        <f t="shared" si="146"/>
        <v>0</v>
      </c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5"/>
      <c r="Q375" s="15">
        <f>Q376</f>
        <v>0</v>
      </c>
      <c r="R375" s="15"/>
      <c r="S375" s="108"/>
    </row>
    <row r="376" spans="1:19" ht="25.5">
      <c r="A376" s="104" t="s">
        <v>308</v>
      </c>
      <c r="B376" s="81" t="s">
        <v>305</v>
      </c>
      <c r="C376" s="10"/>
      <c r="D376" s="14"/>
      <c r="E376" s="11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5">
        <v>10</v>
      </c>
      <c r="Q376" s="4"/>
      <c r="R376" s="75">
        <v>11</v>
      </c>
      <c r="S376" s="112">
        <v>12</v>
      </c>
    </row>
    <row r="377" spans="1:19" ht="29.25" customHeight="1">
      <c r="A377" s="106" t="s">
        <v>201</v>
      </c>
      <c r="B377" s="81" t="s">
        <v>202</v>
      </c>
      <c r="C377" s="10" t="e">
        <f t="shared" si="145"/>
        <v>#REF!</v>
      </c>
      <c r="D377" s="14" t="e">
        <f aca="true" t="shared" si="166" ref="D377:O377">D378</f>
        <v>#REF!</v>
      </c>
      <c r="E377" s="11" t="e">
        <f t="shared" si="146"/>
        <v>#REF!</v>
      </c>
      <c r="F377" s="14" t="e">
        <f t="shared" si="166"/>
        <v>#REF!</v>
      </c>
      <c r="G377" s="14" t="e">
        <f t="shared" si="166"/>
        <v>#REF!</v>
      </c>
      <c r="H377" s="14" t="e">
        <f t="shared" si="166"/>
        <v>#REF!</v>
      </c>
      <c r="I377" s="14" t="e">
        <f t="shared" si="166"/>
        <v>#REF!</v>
      </c>
      <c r="J377" s="14" t="e">
        <f t="shared" si="166"/>
        <v>#REF!</v>
      </c>
      <c r="K377" s="14" t="e">
        <f t="shared" si="166"/>
        <v>#REF!</v>
      </c>
      <c r="L377" s="14" t="e">
        <f t="shared" si="166"/>
        <v>#REF!</v>
      </c>
      <c r="M377" s="14" t="e">
        <f t="shared" si="166"/>
        <v>#REF!</v>
      </c>
      <c r="N377" s="14" t="e">
        <f t="shared" si="166"/>
        <v>#REF!</v>
      </c>
      <c r="O377" s="14" t="e">
        <f t="shared" si="166"/>
        <v>#REF!</v>
      </c>
      <c r="P377" s="15">
        <f>P378+P386</f>
        <v>40</v>
      </c>
      <c r="Q377" s="15" t="e">
        <f>Q378+Q386</f>
        <v>#REF!</v>
      </c>
      <c r="R377" s="15">
        <f>R378+R386</f>
        <v>42</v>
      </c>
      <c r="S377" s="15">
        <f>S378+S386</f>
        <v>44</v>
      </c>
    </row>
    <row r="378" spans="1:19" ht="41.25" customHeight="1">
      <c r="A378" s="106" t="s">
        <v>203</v>
      </c>
      <c r="B378" s="81" t="s">
        <v>204</v>
      </c>
      <c r="C378" s="10" t="e">
        <f t="shared" si="145"/>
        <v>#REF!</v>
      </c>
      <c r="D378" s="14" t="e">
        <f>#REF!</f>
        <v>#REF!</v>
      </c>
      <c r="E378" s="11" t="e">
        <f t="shared" si="146"/>
        <v>#REF!</v>
      </c>
      <c r="F378" s="14" t="e">
        <f>#REF!</f>
        <v>#REF!</v>
      </c>
      <c r="G378" s="14" t="e">
        <f>#REF!</f>
        <v>#REF!</v>
      </c>
      <c r="H378" s="14" t="e">
        <f>#REF!</f>
        <v>#REF!</v>
      </c>
      <c r="I378" s="14" t="e">
        <f>#REF!</f>
        <v>#REF!</v>
      </c>
      <c r="J378" s="14" t="e">
        <f>#REF!</f>
        <v>#REF!</v>
      </c>
      <c r="K378" s="14" t="e">
        <f>#REF!</f>
        <v>#REF!</v>
      </c>
      <c r="L378" s="14" t="e">
        <f>#REF!</f>
        <v>#REF!</v>
      </c>
      <c r="M378" s="14" t="e">
        <f>#REF!</f>
        <v>#REF!</v>
      </c>
      <c r="N378" s="14" t="e">
        <f>#REF!</f>
        <v>#REF!</v>
      </c>
      <c r="O378" s="14" t="e">
        <f>#REF!</f>
        <v>#REF!</v>
      </c>
      <c r="P378" s="15">
        <f>P384+P385</f>
        <v>0</v>
      </c>
      <c r="Q378" s="4" t="e">
        <f>#REF!</f>
        <v>#REF!</v>
      </c>
      <c r="R378" s="60"/>
      <c r="S378" s="102"/>
    </row>
    <row r="379" spans="1:19" ht="42.75" customHeight="1" hidden="1">
      <c r="A379" s="104" t="s">
        <v>205</v>
      </c>
      <c r="B379" s="81"/>
      <c r="C379" s="10">
        <f t="shared" si="145"/>
        <v>0</v>
      </c>
      <c r="D379" s="14">
        <f>SUM(D380:D381)</f>
        <v>0</v>
      </c>
      <c r="E379" s="11">
        <f t="shared" si="146"/>
        <v>0</v>
      </c>
      <c r="F379" s="14">
        <f>SUM(F380:F381)</f>
        <v>0</v>
      </c>
      <c r="G379" s="14">
        <f>SUM(G380:G381)</f>
        <v>0</v>
      </c>
      <c r="H379" s="14">
        <f aca="true" t="shared" si="167" ref="H379:Q379">SUM(H380:H381)</f>
        <v>0</v>
      </c>
      <c r="I379" s="14">
        <f t="shared" si="167"/>
        <v>0</v>
      </c>
      <c r="J379" s="14">
        <f t="shared" si="167"/>
        <v>0</v>
      </c>
      <c r="K379" s="14">
        <f>SUM(K380:K381)</f>
        <v>0</v>
      </c>
      <c r="L379" s="14">
        <f t="shared" si="167"/>
        <v>0</v>
      </c>
      <c r="M379" s="14">
        <f t="shared" si="167"/>
        <v>0</v>
      </c>
      <c r="N379" s="14">
        <f t="shared" si="167"/>
        <v>0</v>
      </c>
      <c r="O379" s="14">
        <f t="shared" si="167"/>
        <v>0</v>
      </c>
      <c r="P379" s="15">
        <f t="shared" si="167"/>
        <v>0</v>
      </c>
      <c r="Q379" s="4">
        <f t="shared" si="167"/>
        <v>0</v>
      </c>
      <c r="R379" s="60"/>
      <c r="S379" s="102"/>
    </row>
    <row r="380" spans="1:19" ht="12.75" customHeight="1" hidden="1">
      <c r="A380" s="101" t="s">
        <v>18</v>
      </c>
      <c r="B380" s="81" t="s">
        <v>206</v>
      </c>
      <c r="C380" s="10">
        <f t="shared" si="145"/>
        <v>0</v>
      </c>
      <c r="D380" s="14"/>
      <c r="E380" s="11">
        <f t="shared" si="146"/>
        <v>0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5"/>
      <c r="Q380" s="4"/>
      <c r="R380" s="60"/>
      <c r="S380" s="102"/>
    </row>
    <row r="381" spans="1:19" ht="12.75" customHeight="1" hidden="1">
      <c r="A381" s="101" t="s">
        <v>19</v>
      </c>
      <c r="B381" s="80"/>
      <c r="C381" s="10">
        <f t="shared" si="145"/>
        <v>0</v>
      </c>
      <c r="D381" s="14">
        <f>SUM(D382:D383)</f>
        <v>0</v>
      </c>
      <c r="E381" s="11">
        <f t="shared" si="146"/>
        <v>0</v>
      </c>
      <c r="F381" s="14">
        <f>SUM(F382:F383)</f>
        <v>0</v>
      </c>
      <c r="G381" s="14">
        <f>SUM(G382:G383)</f>
        <v>0</v>
      </c>
      <c r="H381" s="14">
        <f aca="true" t="shared" si="168" ref="H381:Q381">SUM(H382:H383)</f>
        <v>0</v>
      </c>
      <c r="I381" s="14">
        <f t="shared" si="168"/>
        <v>0</v>
      </c>
      <c r="J381" s="14">
        <f t="shared" si="168"/>
        <v>0</v>
      </c>
      <c r="K381" s="14">
        <f>SUM(K382:K383)</f>
        <v>0</v>
      </c>
      <c r="L381" s="14">
        <f t="shared" si="168"/>
        <v>0</v>
      </c>
      <c r="M381" s="14">
        <f t="shared" si="168"/>
        <v>0</v>
      </c>
      <c r="N381" s="14">
        <f t="shared" si="168"/>
        <v>0</v>
      </c>
      <c r="O381" s="14">
        <f t="shared" si="168"/>
        <v>0</v>
      </c>
      <c r="P381" s="15">
        <f t="shared" si="168"/>
        <v>0</v>
      </c>
      <c r="Q381" s="4">
        <f t="shared" si="168"/>
        <v>0</v>
      </c>
      <c r="R381" s="60"/>
      <c r="S381" s="102"/>
    </row>
    <row r="382" spans="1:19" ht="12.75" customHeight="1" hidden="1">
      <c r="A382" s="101" t="s">
        <v>20</v>
      </c>
      <c r="B382" s="81" t="s">
        <v>207</v>
      </c>
      <c r="C382" s="10">
        <f t="shared" si="145"/>
        <v>0</v>
      </c>
      <c r="D382" s="14"/>
      <c r="E382" s="11">
        <f t="shared" si="146"/>
        <v>0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5"/>
      <c r="Q382" s="4"/>
      <c r="R382" s="60"/>
      <c r="S382" s="102"/>
    </row>
    <row r="383" spans="1:19" ht="12.75" customHeight="1" hidden="1">
      <c r="A383" s="103" t="s">
        <v>21</v>
      </c>
      <c r="B383" s="81" t="s">
        <v>208</v>
      </c>
      <c r="C383" s="10">
        <f t="shared" si="145"/>
        <v>0</v>
      </c>
      <c r="D383" s="14"/>
      <c r="E383" s="11">
        <f t="shared" si="146"/>
        <v>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5"/>
      <c r="Q383" s="4"/>
      <c r="R383" s="60"/>
      <c r="S383" s="102"/>
    </row>
    <row r="384" spans="1:19" ht="93.75" customHeight="1">
      <c r="A384" s="104" t="s">
        <v>209</v>
      </c>
      <c r="B384" s="81" t="s">
        <v>286</v>
      </c>
      <c r="C384" s="10"/>
      <c r="D384" s="14"/>
      <c r="E384" s="11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5"/>
      <c r="Q384" s="4"/>
      <c r="R384" s="60"/>
      <c r="S384" s="102"/>
    </row>
    <row r="385" spans="1:19" ht="105" customHeight="1">
      <c r="A385" s="104" t="s">
        <v>210</v>
      </c>
      <c r="B385" s="81" t="s">
        <v>287</v>
      </c>
      <c r="C385" s="10"/>
      <c r="D385" s="14"/>
      <c r="E385" s="11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5"/>
      <c r="Q385" s="4"/>
      <c r="R385" s="60"/>
      <c r="S385" s="102"/>
    </row>
    <row r="386" spans="1:19" ht="66.75" customHeight="1">
      <c r="A386" s="104" t="s">
        <v>211</v>
      </c>
      <c r="B386" s="81" t="s">
        <v>306</v>
      </c>
      <c r="C386" s="10"/>
      <c r="D386" s="14"/>
      <c r="E386" s="11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5">
        <v>40</v>
      </c>
      <c r="Q386" s="4"/>
      <c r="R386" s="60">
        <v>42</v>
      </c>
      <c r="S386" s="102">
        <v>44</v>
      </c>
    </row>
    <row r="387" spans="1:19" ht="25.5">
      <c r="A387" s="106" t="s">
        <v>212</v>
      </c>
      <c r="B387" s="81" t="s">
        <v>213</v>
      </c>
      <c r="C387" s="10">
        <f t="shared" si="145"/>
        <v>1169</v>
      </c>
      <c r="D387" s="14">
        <f>D392+D395+D396</f>
        <v>1168</v>
      </c>
      <c r="E387" s="11">
        <f t="shared" si="146"/>
        <v>1</v>
      </c>
      <c r="F387" s="14">
        <f aca="true" t="shared" si="169" ref="F387:S387">F392+F395+F396</f>
        <v>0</v>
      </c>
      <c r="G387" s="14">
        <f t="shared" si="169"/>
        <v>0</v>
      </c>
      <c r="H387" s="14">
        <f t="shared" si="169"/>
        <v>0</v>
      </c>
      <c r="I387" s="14">
        <f t="shared" si="169"/>
        <v>0</v>
      </c>
      <c r="J387" s="14">
        <f t="shared" si="169"/>
        <v>0</v>
      </c>
      <c r="K387" s="14">
        <f t="shared" si="169"/>
        <v>0</v>
      </c>
      <c r="L387" s="14">
        <f t="shared" si="169"/>
        <v>0</v>
      </c>
      <c r="M387" s="14">
        <f t="shared" si="169"/>
        <v>0</v>
      </c>
      <c r="N387" s="14">
        <f t="shared" si="169"/>
        <v>0</v>
      </c>
      <c r="O387" s="14">
        <f t="shared" si="169"/>
        <v>0</v>
      </c>
      <c r="P387" s="15">
        <f t="shared" si="169"/>
        <v>1</v>
      </c>
      <c r="Q387" s="15">
        <f t="shared" si="169"/>
        <v>0</v>
      </c>
      <c r="R387" s="15">
        <f t="shared" si="169"/>
        <v>1</v>
      </c>
      <c r="S387" s="15">
        <f t="shared" si="169"/>
        <v>1</v>
      </c>
    </row>
    <row r="388" spans="1:19" ht="12.75" customHeight="1" hidden="1">
      <c r="A388" s="101" t="s">
        <v>18</v>
      </c>
      <c r="B388" s="80"/>
      <c r="C388" s="10" t="e">
        <f t="shared" si="145"/>
        <v>#REF!</v>
      </c>
      <c r="D388" s="14" t="e">
        <f>#REF!+#REF!</f>
        <v>#REF!</v>
      </c>
      <c r="E388" s="11" t="e">
        <f t="shared" si="146"/>
        <v>#REF!</v>
      </c>
      <c r="F388" s="14" t="e">
        <f>#REF!+#REF!</f>
        <v>#REF!</v>
      </c>
      <c r="G388" s="14" t="e">
        <f>#REF!+#REF!</f>
        <v>#REF!</v>
      </c>
      <c r="H388" s="14" t="e">
        <f>#REF!+#REF!</f>
        <v>#REF!</v>
      </c>
      <c r="I388" s="14" t="e">
        <f>#REF!+#REF!</f>
        <v>#REF!</v>
      </c>
      <c r="J388" s="14" t="e">
        <f>#REF!+#REF!</f>
        <v>#REF!</v>
      </c>
      <c r="K388" s="14" t="e">
        <f>#REF!+#REF!</f>
        <v>#REF!</v>
      </c>
      <c r="L388" s="14" t="e">
        <f>#REF!+#REF!</f>
        <v>#REF!</v>
      </c>
      <c r="M388" s="14" t="e">
        <f>#REF!+#REF!</f>
        <v>#REF!</v>
      </c>
      <c r="N388" s="14" t="e">
        <f>#REF!+#REF!</f>
        <v>#REF!</v>
      </c>
      <c r="O388" s="14" t="e">
        <f>#REF!+#REF!</f>
        <v>#REF!</v>
      </c>
      <c r="P388" s="15" t="e">
        <f>#REF!+#REF!</f>
        <v>#REF!</v>
      </c>
      <c r="Q388" s="4" t="e">
        <f>#REF!+#REF!</f>
        <v>#REF!</v>
      </c>
      <c r="R388" s="60"/>
      <c r="S388" s="102"/>
    </row>
    <row r="389" spans="1:19" ht="12.75" customHeight="1" hidden="1">
      <c r="A389" s="101" t="s">
        <v>63</v>
      </c>
      <c r="B389" s="80"/>
      <c r="C389" s="10" t="e">
        <f t="shared" si="145"/>
        <v>#REF!</v>
      </c>
      <c r="D389" s="14" t="e">
        <f>SUM(D390:D391)</f>
        <v>#REF!</v>
      </c>
      <c r="E389" s="11" t="e">
        <f t="shared" si="146"/>
        <v>#REF!</v>
      </c>
      <c r="F389" s="14" t="e">
        <f>SUM(F390:F391)</f>
        <v>#REF!</v>
      </c>
      <c r="G389" s="14" t="e">
        <f>SUM(G390:G391)</f>
        <v>#REF!</v>
      </c>
      <c r="H389" s="14" t="e">
        <f aca="true" t="shared" si="170" ref="H389:Q389">SUM(H390:H391)</f>
        <v>#REF!</v>
      </c>
      <c r="I389" s="14" t="e">
        <f t="shared" si="170"/>
        <v>#REF!</v>
      </c>
      <c r="J389" s="14" t="e">
        <f t="shared" si="170"/>
        <v>#REF!</v>
      </c>
      <c r="K389" s="14" t="e">
        <f>SUM(K390:K391)</f>
        <v>#REF!</v>
      </c>
      <c r="L389" s="14" t="e">
        <f t="shared" si="170"/>
        <v>#REF!</v>
      </c>
      <c r="M389" s="14" t="e">
        <f t="shared" si="170"/>
        <v>#REF!</v>
      </c>
      <c r="N389" s="14" t="e">
        <f t="shared" si="170"/>
        <v>#REF!</v>
      </c>
      <c r="O389" s="14" t="e">
        <f t="shared" si="170"/>
        <v>#REF!</v>
      </c>
      <c r="P389" s="15" t="e">
        <f t="shared" si="170"/>
        <v>#REF!</v>
      </c>
      <c r="Q389" s="4" t="e">
        <f t="shared" si="170"/>
        <v>#REF!</v>
      </c>
      <c r="R389" s="60"/>
      <c r="S389" s="102"/>
    </row>
    <row r="390" spans="1:19" ht="12.75" customHeight="1" hidden="1">
      <c r="A390" s="101" t="s">
        <v>20</v>
      </c>
      <c r="B390" s="80"/>
      <c r="C390" s="10" t="e">
        <f t="shared" si="145"/>
        <v>#REF!</v>
      </c>
      <c r="D390" s="14" t="e">
        <f>#REF!+#REF!</f>
        <v>#REF!</v>
      </c>
      <c r="E390" s="11" t="e">
        <f t="shared" si="146"/>
        <v>#REF!</v>
      </c>
      <c r="F390" s="14" t="e">
        <f>#REF!+#REF!</f>
        <v>#REF!</v>
      </c>
      <c r="G390" s="14" t="e">
        <f>#REF!+#REF!</f>
        <v>#REF!</v>
      </c>
      <c r="H390" s="14" t="e">
        <f>#REF!+#REF!</f>
        <v>#REF!</v>
      </c>
      <c r="I390" s="14" t="e">
        <f>#REF!+#REF!</f>
        <v>#REF!</v>
      </c>
      <c r="J390" s="14" t="e">
        <f>#REF!+#REF!</f>
        <v>#REF!</v>
      </c>
      <c r="K390" s="14" t="e">
        <f>#REF!+#REF!</f>
        <v>#REF!</v>
      </c>
      <c r="L390" s="14" t="e">
        <f>#REF!+#REF!</f>
        <v>#REF!</v>
      </c>
      <c r="M390" s="14" t="e">
        <f>#REF!+#REF!</f>
        <v>#REF!</v>
      </c>
      <c r="N390" s="14" t="e">
        <f>#REF!+#REF!</f>
        <v>#REF!</v>
      </c>
      <c r="O390" s="14" t="e">
        <f>#REF!+#REF!</f>
        <v>#REF!</v>
      </c>
      <c r="P390" s="15" t="e">
        <f>#REF!+#REF!</f>
        <v>#REF!</v>
      </c>
      <c r="Q390" s="4" t="e">
        <f>#REF!+#REF!</f>
        <v>#REF!</v>
      </c>
      <c r="R390" s="60"/>
      <c r="S390" s="102"/>
    </row>
    <row r="391" spans="1:19" ht="12.75" customHeight="1" hidden="1">
      <c r="A391" s="101" t="s">
        <v>21</v>
      </c>
      <c r="B391" s="80"/>
      <c r="C391" s="10" t="e">
        <f t="shared" si="145"/>
        <v>#REF!</v>
      </c>
      <c r="D391" s="14" t="e">
        <f>#REF!+#REF!</f>
        <v>#REF!</v>
      </c>
      <c r="E391" s="11" t="e">
        <f t="shared" si="146"/>
        <v>#REF!</v>
      </c>
      <c r="F391" s="14" t="e">
        <f>#REF!+#REF!</f>
        <v>#REF!</v>
      </c>
      <c r="G391" s="14" t="e">
        <f>#REF!+#REF!</f>
        <v>#REF!</v>
      </c>
      <c r="H391" s="14" t="e">
        <f>#REF!+#REF!</f>
        <v>#REF!</v>
      </c>
      <c r="I391" s="14" t="e">
        <f>#REF!+#REF!</f>
        <v>#REF!</v>
      </c>
      <c r="J391" s="14" t="e">
        <f>#REF!+#REF!</f>
        <v>#REF!</v>
      </c>
      <c r="K391" s="14" t="e">
        <f>#REF!+#REF!</f>
        <v>#REF!</v>
      </c>
      <c r="L391" s="14" t="e">
        <f>#REF!+#REF!</f>
        <v>#REF!</v>
      </c>
      <c r="M391" s="14" t="e">
        <f>#REF!+#REF!</f>
        <v>#REF!</v>
      </c>
      <c r="N391" s="14" t="e">
        <f>#REF!+#REF!</f>
        <v>#REF!</v>
      </c>
      <c r="O391" s="14" t="e">
        <f>#REF!+#REF!</f>
        <v>#REF!</v>
      </c>
      <c r="P391" s="15" t="e">
        <f>#REF!+#REF!</f>
        <v>#REF!</v>
      </c>
      <c r="Q391" s="4" t="e">
        <f>#REF!+#REF!</f>
        <v>#REF!</v>
      </c>
      <c r="R391" s="60"/>
      <c r="S391" s="102"/>
    </row>
    <row r="392" spans="1:19" ht="38.25">
      <c r="A392" s="106" t="s">
        <v>214</v>
      </c>
      <c r="B392" s="81" t="s">
        <v>215</v>
      </c>
      <c r="C392" s="10">
        <f t="shared" si="145"/>
        <v>10</v>
      </c>
      <c r="D392" s="14">
        <f>D393+D394</f>
        <v>10</v>
      </c>
      <c r="E392" s="11">
        <f t="shared" si="146"/>
        <v>0</v>
      </c>
      <c r="F392" s="14">
        <f aca="true" t="shared" si="171" ref="F392:Q392">F393+F394</f>
        <v>0</v>
      </c>
      <c r="G392" s="14">
        <f t="shared" si="171"/>
        <v>0</v>
      </c>
      <c r="H392" s="14">
        <f t="shared" si="171"/>
        <v>0</v>
      </c>
      <c r="I392" s="14">
        <f t="shared" si="171"/>
        <v>0</v>
      </c>
      <c r="J392" s="14">
        <f t="shared" si="171"/>
        <v>0</v>
      </c>
      <c r="K392" s="14">
        <f t="shared" si="171"/>
        <v>0</v>
      </c>
      <c r="L392" s="14">
        <f t="shared" si="171"/>
        <v>0</v>
      </c>
      <c r="M392" s="14">
        <f t="shared" si="171"/>
        <v>0</v>
      </c>
      <c r="N392" s="14">
        <f t="shared" si="171"/>
        <v>0</v>
      </c>
      <c r="O392" s="14">
        <f t="shared" si="171"/>
        <v>0</v>
      </c>
      <c r="P392" s="15">
        <f t="shared" si="171"/>
        <v>0</v>
      </c>
      <c r="Q392" s="4">
        <f t="shared" si="171"/>
        <v>0</v>
      </c>
      <c r="R392" s="60"/>
      <c r="S392" s="102"/>
    </row>
    <row r="393" spans="1:19" ht="51">
      <c r="A393" s="106" t="s">
        <v>216</v>
      </c>
      <c r="B393" s="81" t="s">
        <v>217</v>
      </c>
      <c r="C393" s="10">
        <f t="shared" si="145"/>
        <v>8</v>
      </c>
      <c r="D393" s="26">
        <v>8</v>
      </c>
      <c r="E393" s="11">
        <f t="shared" si="146"/>
        <v>0</v>
      </c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7"/>
      <c r="Q393" s="57"/>
      <c r="R393" s="60"/>
      <c r="S393" s="102"/>
    </row>
    <row r="394" spans="1:19" ht="63.75">
      <c r="A394" s="106" t="s">
        <v>218</v>
      </c>
      <c r="B394" s="81" t="s">
        <v>219</v>
      </c>
      <c r="C394" s="10">
        <f t="shared" si="145"/>
        <v>2</v>
      </c>
      <c r="D394" s="26">
        <v>2</v>
      </c>
      <c r="E394" s="11">
        <f t="shared" si="146"/>
        <v>0</v>
      </c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7"/>
      <c r="Q394" s="57"/>
      <c r="R394" s="60"/>
      <c r="S394" s="102"/>
    </row>
    <row r="395" spans="1:19" ht="38.25">
      <c r="A395" s="104" t="s">
        <v>220</v>
      </c>
      <c r="B395" s="81" t="s">
        <v>221</v>
      </c>
      <c r="C395" s="10">
        <f t="shared" si="145"/>
        <v>158</v>
      </c>
      <c r="D395" s="26">
        <v>158</v>
      </c>
      <c r="E395" s="11">
        <f t="shared" si="146"/>
        <v>0</v>
      </c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7"/>
      <c r="Q395" s="57"/>
      <c r="R395" s="60"/>
      <c r="S395" s="102"/>
    </row>
    <row r="396" spans="1:19" ht="28.5" customHeight="1">
      <c r="A396" s="104" t="s">
        <v>282</v>
      </c>
      <c r="B396" s="81" t="s">
        <v>307</v>
      </c>
      <c r="C396" s="10">
        <f t="shared" si="145"/>
        <v>1001</v>
      </c>
      <c r="D396" s="14">
        <v>1000</v>
      </c>
      <c r="E396" s="11">
        <f t="shared" si="146"/>
        <v>1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5">
        <v>1</v>
      </c>
      <c r="Q396" s="4"/>
      <c r="R396" s="60">
        <v>1</v>
      </c>
      <c r="S396" s="102">
        <v>1</v>
      </c>
    </row>
    <row r="397" spans="1:19" ht="12.75">
      <c r="A397" s="106" t="s">
        <v>222</v>
      </c>
      <c r="B397" s="81" t="s">
        <v>223</v>
      </c>
      <c r="C397" s="10">
        <f t="shared" si="145"/>
        <v>60</v>
      </c>
      <c r="D397" s="14">
        <f>D398</f>
        <v>0</v>
      </c>
      <c r="E397" s="11">
        <f t="shared" si="146"/>
        <v>60</v>
      </c>
      <c r="F397" s="14">
        <f aca="true" t="shared" si="172" ref="F397:O397">F398</f>
        <v>0</v>
      </c>
      <c r="G397" s="14">
        <f t="shared" si="172"/>
        <v>0</v>
      </c>
      <c r="H397" s="14">
        <f t="shared" si="172"/>
        <v>0</v>
      </c>
      <c r="I397" s="14">
        <f t="shared" si="172"/>
        <v>0</v>
      </c>
      <c r="J397" s="14">
        <f t="shared" si="172"/>
        <v>0</v>
      </c>
      <c r="K397" s="14">
        <f t="shared" si="172"/>
        <v>0</v>
      </c>
      <c r="L397" s="14">
        <f t="shared" si="172"/>
        <v>0</v>
      </c>
      <c r="M397" s="14">
        <f t="shared" si="172"/>
        <v>0</v>
      </c>
      <c r="N397" s="14">
        <f t="shared" si="172"/>
        <v>0</v>
      </c>
      <c r="O397" s="14">
        <f t="shared" si="172"/>
        <v>0</v>
      </c>
      <c r="P397" s="17">
        <f>P400</f>
        <v>60</v>
      </c>
      <c r="Q397" s="17">
        <f>Q400</f>
        <v>0</v>
      </c>
      <c r="R397" s="17">
        <f>R400</f>
        <v>63</v>
      </c>
      <c r="S397" s="114">
        <f>S400</f>
        <v>66</v>
      </c>
    </row>
    <row r="398" spans="1:19" ht="12.75" hidden="1">
      <c r="A398" s="119"/>
      <c r="B398" s="87" t="s">
        <v>224</v>
      </c>
      <c r="C398" s="35">
        <f t="shared" si="145"/>
        <v>0</v>
      </c>
      <c r="D398" s="4"/>
      <c r="E398" s="88">
        <f t="shared" si="146"/>
        <v>0</v>
      </c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1"/>
      <c r="Q398" s="92"/>
      <c r="R398" s="93"/>
      <c r="S398" s="120"/>
    </row>
    <row r="399" spans="1:19" ht="25.5">
      <c r="A399" s="106" t="s">
        <v>284</v>
      </c>
      <c r="B399" s="81" t="s">
        <v>283</v>
      </c>
      <c r="C399" s="10"/>
      <c r="D399" s="14"/>
      <c r="E399" s="11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5"/>
      <c r="Q399" s="14"/>
      <c r="R399" s="60"/>
      <c r="S399" s="102"/>
    </row>
    <row r="400" spans="1:19" ht="12.75">
      <c r="A400" s="100" t="s">
        <v>225</v>
      </c>
      <c r="B400" s="85" t="s">
        <v>226</v>
      </c>
      <c r="C400" s="47"/>
      <c r="D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94">
        <v>60</v>
      </c>
      <c r="Q400" s="4"/>
      <c r="R400" s="137">
        <v>63</v>
      </c>
      <c r="S400" s="138">
        <v>66</v>
      </c>
    </row>
    <row r="401" spans="1:19" ht="12.75">
      <c r="A401" s="106" t="s">
        <v>227</v>
      </c>
      <c r="B401" s="80" t="s">
        <v>288</v>
      </c>
      <c r="C401" s="13"/>
      <c r="D401" s="14"/>
      <c r="E401" s="14"/>
      <c r="F401" s="14"/>
      <c r="G401" s="14"/>
      <c r="H401" s="15" t="e">
        <f>H402</f>
        <v>#REF!</v>
      </c>
      <c r="I401" s="14"/>
      <c r="J401" s="14"/>
      <c r="K401" s="14"/>
      <c r="L401" s="14"/>
      <c r="M401" s="14"/>
      <c r="N401" s="14"/>
      <c r="O401" s="14"/>
      <c r="P401" s="15">
        <f>P402</f>
        <v>1830.69</v>
      </c>
      <c r="Q401" s="15">
        <f>Q402</f>
        <v>1436.6699999999998</v>
      </c>
      <c r="R401" s="15">
        <f>R402</f>
        <v>1916.5400000000002</v>
      </c>
      <c r="S401" s="108">
        <f>S402</f>
        <v>1995</v>
      </c>
    </row>
    <row r="402" spans="1:19" ht="38.25">
      <c r="A402" s="106" t="s">
        <v>228</v>
      </c>
      <c r="B402" s="80" t="s">
        <v>289</v>
      </c>
      <c r="C402" s="13"/>
      <c r="D402" s="14"/>
      <c r="E402" s="14"/>
      <c r="F402" s="14"/>
      <c r="G402" s="14"/>
      <c r="H402" s="15" t="e">
        <f>H403+#REF!+H406+H408+H412</f>
        <v>#REF!</v>
      </c>
      <c r="I402" s="14"/>
      <c r="J402" s="14"/>
      <c r="K402" s="14"/>
      <c r="L402" s="14"/>
      <c r="M402" s="14"/>
      <c r="N402" s="14"/>
      <c r="O402" s="14"/>
      <c r="P402" s="78">
        <f>P403+P406+P408+P412</f>
        <v>1830.69</v>
      </c>
      <c r="Q402" s="78">
        <f>Q403+Q406+Q408+Q412</f>
        <v>1436.6699999999998</v>
      </c>
      <c r="R402" s="78">
        <f>R403+R406+R408+R412</f>
        <v>1916.5400000000002</v>
      </c>
      <c r="S402" s="122">
        <f>S403+S406+S408+S412</f>
        <v>1995</v>
      </c>
    </row>
    <row r="403" spans="1:19" ht="25.5">
      <c r="A403" s="106" t="s">
        <v>229</v>
      </c>
      <c r="B403" s="80" t="s">
        <v>290</v>
      </c>
      <c r="C403" s="13"/>
      <c r="D403" s="14"/>
      <c r="E403" s="14"/>
      <c r="F403" s="14"/>
      <c r="G403" s="14"/>
      <c r="H403" s="15" t="e">
        <f>#REF!</f>
        <v>#REF!</v>
      </c>
      <c r="I403" s="14"/>
      <c r="J403" s="14"/>
      <c r="K403" s="14"/>
      <c r="L403" s="14"/>
      <c r="M403" s="14"/>
      <c r="N403" s="14"/>
      <c r="O403" s="14"/>
      <c r="P403" s="78">
        <f>P404+P405</f>
        <v>1662.19</v>
      </c>
      <c r="Q403" s="78">
        <f>Q404+Q405</f>
        <v>1283.1</v>
      </c>
      <c r="R403" s="78">
        <f>R404+R405</f>
        <v>1743.64</v>
      </c>
      <c r="S403" s="122">
        <f>S404+S405</f>
        <v>1822.1</v>
      </c>
    </row>
    <row r="404" spans="1:19" ht="38.25">
      <c r="A404" s="106" t="s">
        <v>230</v>
      </c>
      <c r="B404" s="80" t="s">
        <v>231</v>
      </c>
      <c r="C404" s="13"/>
      <c r="D404" s="14"/>
      <c r="E404" s="14"/>
      <c r="F404" s="14"/>
      <c r="G404" s="14"/>
      <c r="H404" s="15">
        <v>916</v>
      </c>
      <c r="I404" s="14"/>
      <c r="J404" s="14"/>
      <c r="K404" s="14"/>
      <c r="L404" s="14"/>
      <c r="M404" s="14"/>
      <c r="N404" s="14"/>
      <c r="O404" s="14"/>
      <c r="P404" s="78">
        <v>1662.19</v>
      </c>
      <c r="Q404" s="78">
        <v>1283.1</v>
      </c>
      <c r="R404" s="78">
        <v>1743.64</v>
      </c>
      <c r="S404" s="78">
        <v>1822.1</v>
      </c>
    </row>
    <row r="405" spans="1:19" ht="27.75" customHeight="1">
      <c r="A405" s="117" t="s">
        <v>232</v>
      </c>
      <c r="B405" s="80" t="s">
        <v>233</v>
      </c>
      <c r="C405" s="13"/>
      <c r="D405" s="14"/>
      <c r="E405" s="14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30"/>
      <c r="Q405" s="131"/>
      <c r="R405" s="132"/>
      <c r="S405" s="133"/>
    </row>
    <row r="406" spans="1:19" ht="25.5">
      <c r="A406" s="106" t="s">
        <v>234</v>
      </c>
      <c r="B406" s="80" t="s">
        <v>291</v>
      </c>
      <c r="C406" s="37"/>
      <c r="D406" s="16"/>
      <c r="E406" s="16"/>
      <c r="F406" s="16"/>
      <c r="G406" s="16"/>
      <c r="H406" s="17">
        <f>H407</f>
        <v>67.9</v>
      </c>
      <c r="I406" s="14"/>
      <c r="J406" s="14"/>
      <c r="K406" s="14"/>
      <c r="L406" s="14"/>
      <c r="M406" s="14"/>
      <c r="N406" s="14"/>
      <c r="O406" s="14"/>
      <c r="P406" s="139">
        <f>P407</f>
        <v>168.5</v>
      </c>
      <c r="Q406" s="139">
        <f>Q407</f>
        <v>137.57</v>
      </c>
      <c r="R406" s="139">
        <f>R407</f>
        <v>172.9</v>
      </c>
      <c r="S406" s="140">
        <f>S407</f>
        <v>172.9</v>
      </c>
    </row>
    <row r="407" spans="1:19" ht="51">
      <c r="A407" s="106" t="s">
        <v>235</v>
      </c>
      <c r="B407" s="80" t="s">
        <v>292</v>
      </c>
      <c r="C407" s="13"/>
      <c r="D407" s="14"/>
      <c r="E407" s="14"/>
      <c r="F407" s="14"/>
      <c r="G407" s="14"/>
      <c r="H407" s="15">
        <f>50.9+17</f>
        <v>67.9</v>
      </c>
      <c r="I407" s="14"/>
      <c r="J407" s="14"/>
      <c r="K407" s="14"/>
      <c r="L407" s="14"/>
      <c r="M407" s="14"/>
      <c r="N407" s="14"/>
      <c r="O407" s="14"/>
      <c r="P407" s="139">
        <v>168.5</v>
      </c>
      <c r="Q407" s="139">
        <v>137.57</v>
      </c>
      <c r="R407" s="139">
        <v>172.9</v>
      </c>
      <c r="S407" s="140">
        <v>172.9</v>
      </c>
    </row>
    <row r="408" spans="1:19" ht="12.75">
      <c r="A408" s="106" t="s">
        <v>236</v>
      </c>
      <c r="B408" s="80" t="s">
        <v>293</v>
      </c>
      <c r="C408" s="36"/>
      <c r="D408" s="16"/>
      <c r="E408" s="16"/>
      <c r="F408" s="16"/>
      <c r="G408" s="16"/>
      <c r="H408" s="17" t="e">
        <f>#REF!</f>
        <v>#REF!</v>
      </c>
      <c r="I408" s="14"/>
      <c r="J408" s="14"/>
      <c r="K408" s="14"/>
      <c r="L408" s="14"/>
      <c r="M408" s="14"/>
      <c r="N408" s="14"/>
      <c r="O408" s="14"/>
      <c r="P408" s="15">
        <f>P409+P410+P411</f>
        <v>0</v>
      </c>
      <c r="Q408" s="15">
        <f>Q409+Q410+Q411</f>
        <v>0</v>
      </c>
      <c r="R408" s="15">
        <f>R409+R410+R411</f>
        <v>0</v>
      </c>
      <c r="S408" s="108">
        <f>S409+S410+S411</f>
        <v>0</v>
      </c>
    </row>
    <row r="409" spans="1:19" ht="51">
      <c r="A409" s="106" t="s">
        <v>237</v>
      </c>
      <c r="B409" s="80" t="s">
        <v>294</v>
      </c>
      <c r="C409" s="13"/>
      <c r="D409" s="14"/>
      <c r="E409" s="14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5"/>
      <c r="Q409" s="4"/>
      <c r="R409" s="60"/>
      <c r="S409" s="102"/>
    </row>
    <row r="410" spans="1:19" ht="38.25">
      <c r="A410" s="106" t="s">
        <v>238</v>
      </c>
      <c r="B410" s="80" t="s">
        <v>294</v>
      </c>
      <c r="C410" s="13"/>
      <c r="D410" s="14"/>
      <c r="E410" s="14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5"/>
      <c r="Q410" s="4"/>
      <c r="R410" s="60"/>
      <c r="S410" s="123">
        <v>0</v>
      </c>
    </row>
    <row r="411" spans="1:19" ht="12.75">
      <c r="A411" s="106" t="s">
        <v>239</v>
      </c>
      <c r="B411" s="80" t="s">
        <v>294</v>
      </c>
      <c r="C411" s="13"/>
      <c r="D411" s="14"/>
      <c r="E411" s="14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5"/>
      <c r="Q411" s="4"/>
      <c r="R411" s="60"/>
      <c r="S411" s="102"/>
    </row>
    <row r="412" spans="1:19" ht="25.5">
      <c r="A412" s="106" t="s">
        <v>240</v>
      </c>
      <c r="B412" s="80" t="s">
        <v>295</v>
      </c>
      <c r="C412" s="36"/>
      <c r="D412" s="16"/>
      <c r="E412" s="16"/>
      <c r="F412" s="16"/>
      <c r="G412" s="16"/>
      <c r="H412" s="17">
        <f>H413</f>
        <v>0</v>
      </c>
      <c r="I412" s="14"/>
      <c r="J412" s="14"/>
      <c r="K412" s="14"/>
      <c r="L412" s="14"/>
      <c r="M412" s="14"/>
      <c r="N412" s="14"/>
      <c r="O412" s="14"/>
      <c r="P412" s="15">
        <f>P413+P414</f>
        <v>0</v>
      </c>
      <c r="Q412" s="15">
        <f>Q413+Q414</f>
        <v>16</v>
      </c>
      <c r="R412" s="15">
        <f>R413+R414</f>
        <v>0</v>
      </c>
      <c r="S412" s="108">
        <f>S413+S414</f>
        <v>0</v>
      </c>
    </row>
    <row r="413" spans="1:19" ht="38.25">
      <c r="A413" s="106" t="s">
        <v>241</v>
      </c>
      <c r="B413" s="80" t="s">
        <v>302</v>
      </c>
      <c r="C413" s="13"/>
      <c r="D413" s="14"/>
      <c r="E413" s="14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5"/>
      <c r="Q413" s="4"/>
      <c r="R413" s="60"/>
      <c r="S413" s="102"/>
    </row>
    <row r="414" spans="1:19" ht="22.5">
      <c r="A414" s="106" t="s">
        <v>242</v>
      </c>
      <c r="B414" s="86" t="s">
        <v>301</v>
      </c>
      <c r="C414" s="38" t="s">
        <v>243</v>
      </c>
      <c r="D414" s="14"/>
      <c r="E414" s="14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5"/>
      <c r="Q414" s="15">
        <v>16</v>
      </c>
      <c r="R414" s="15"/>
      <c r="S414" s="108"/>
    </row>
    <row r="415" spans="1:19" ht="38.25">
      <c r="A415" s="106" t="s">
        <v>244</v>
      </c>
      <c r="B415" s="80" t="s">
        <v>296</v>
      </c>
      <c r="C415" s="13"/>
      <c r="D415" s="14"/>
      <c r="E415" s="14"/>
      <c r="F415" s="14"/>
      <c r="G415" s="14"/>
      <c r="H415" s="15">
        <f>H416</f>
        <v>120</v>
      </c>
      <c r="I415" s="14"/>
      <c r="J415" s="14"/>
      <c r="K415" s="14"/>
      <c r="L415" s="14"/>
      <c r="M415" s="14"/>
      <c r="N415" s="14"/>
      <c r="O415" s="14"/>
      <c r="P415" s="15">
        <f aca="true" t="shared" si="173" ref="P415:S417">P416</f>
        <v>0</v>
      </c>
      <c r="Q415" s="15">
        <f t="shared" si="173"/>
        <v>0</v>
      </c>
      <c r="R415" s="15">
        <f t="shared" si="173"/>
        <v>0</v>
      </c>
      <c r="S415" s="108">
        <f t="shared" si="173"/>
        <v>0</v>
      </c>
    </row>
    <row r="416" spans="1:19" ht="12.75">
      <c r="A416" s="106" t="s">
        <v>245</v>
      </c>
      <c r="B416" s="80" t="s">
        <v>297</v>
      </c>
      <c r="C416" s="13"/>
      <c r="D416" s="14"/>
      <c r="E416" s="14"/>
      <c r="F416" s="14"/>
      <c r="G416" s="14"/>
      <c r="H416" s="15">
        <f>H417</f>
        <v>120</v>
      </c>
      <c r="I416" s="14"/>
      <c r="J416" s="14"/>
      <c r="K416" s="14"/>
      <c r="L416" s="14"/>
      <c r="M416" s="14"/>
      <c r="N416" s="14"/>
      <c r="O416" s="14"/>
      <c r="P416" s="15">
        <f t="shared" si="173"/>
        <v>0</v>
      </c>
      <c r="Q416" s="15">
        <f t="shared" si="173"/>
        <v>0</v>
      </c>
      <c r="R416" s="15">
        <f t="shared" si="173"/>
        <v>0</v>
      </c>
      <c r="S416" s="108">
        <f t="shared" si="173"/>
        <v>0</v>
      </c>
    </row>
    <row r="417" spans="1:19" ht="12.75">
      <c r="A417" s="106" t="s">
        <v>246</v>
      </c>
      <c r="B417" s="80" t="s">
        <v>298</v>
      </c>
      <c r="C417" s="13"/>
      <c r="D417" s="14"/>
      <c r="E417" s="14"/>
      <c r="F417" s="14"/>
      <c r="G417" s="14"/>
      <c r="H417" s="15">
        <f>H418</f>
        <v>120</v>
      </c>
      <c r="I417" s="14"/>
      <c r="J417" s="14"/>
      <c r="K417" s="14"/>
      <c r="L417" s="14"/>
      <c r="M417" s="14"/>
      <c r="N417" s="14"/>
      <c r="O417" s="14"/>
      <c r="P417" s="15">
        <f t="shared" si="173"/>
        <v>0</v>
      </c>
      <c r="Q417" s="15">
        <f t="shared" si="173"/>
        <v>0</v>
      </c>
      <c r="R417" s="15">
        <f t="shared" si="173"/>
        <v>0</v>
      </c>
      <c r="S417" s="108">
        <f t="shared" si="173"/>
        <v>0</v>
      </c>
    </row>
    <row r="418" spans="1:19" ht="25.5">
      <c r="A418" s="106" t="s">
        <v>247</v>
      </c>
      <c r="B418" s="80" t="s">
        <v>299</v>
      </c>
      <c r="C418" s="13"/>
      <c r="D418" s="14"/>
      <c r="E418" s="14"/>
      <c r="F418" s="14"/>
      <c r="G418" s="14"/>
      <c r="H418" s="15">
        <v>120</v>
      </c>
      <c r="I418" s="14"/>
      <c r="J418" s="14"/>
      <c r="K418" s="14"/>
      <c r="L418" s="14"/>
      <c r="M418" s="14"/>
      <c r="N418" s="14"/>
      <c r="O418" s="14"/>
      <c r="P418" s="15"/>
      <c r="Q418" s="4"/>
      <c r="R418" s="75">
        <v>0</v>
      </c>
      <c r="S418" s="121"/>
    </row>
    <row r="419" spans="1:19" ht="15" thickBot="1">
      <c r="A419" s="124" t="s">
        <v>248</v>
      </c>
      <c r="B419" s="125" t="s">
        <v>300</v>
      </c>
      <c r="C419" s="126"/>
      <c r="D419" s="127"/>
      <c r="E419" s="127"/>
      <c r="F419" s="127"/>
      <c r="G419" s="127"/>
      <c r="H419" s="128" t="e">
        <f>H12+H401+H415</f>
        <v>#REF!</v>
      </c>
      <c r="I419" s="129"/>
      <c r="J419" s="129"/>
      <c r="K419" s="129"/>
      <c r="L419" s="129"/>
      <c r="M419" s="129"/>
      <c r="N419" s="129"/>
      <c r="O419" s="129"/>
      <c r="P419" s="134">
        <f>P12+P401+P415</f>
        <v>3788.29</v>
      </c>
      <c r="Q419" s="134" t="e">
        <f>Q12+Q401+Q415</f>
        <v>#REF!</v>
      </c>
      <c r="R419" s="134">
        <f>R12+R401+R415</f>
        <v>3875.3</v>
      </c>
      <c r="S419" s="134">
        <f>S12+S401+S415</f>
        <v>4131</v>
      </c>
    </row>
    <row r="420" spans="1:8" ht="12.75">
      <c r="A420" s="34"/>
      <c r="H420" s="5"/>
    </row>
    <row r="421" spans="1:16" ht="23.25" customHeight="1" hidden="1">
      <c r="A421" s="34"/>
      <c r="B421" s="39" t="s">
        <v>249</v>
      </c>
      <c r="C421" s="7"/>
      <c r="D421" s="40"/>
      <c r="E421" s="41"/>
      <c r="F421" s="40"/>
      <c r="G421" s="40"/>
      <c r="H421" s="42" t="e">
        <f>H419+(H12*0.1)+(H415*0.1)</f>
        <v>#REF!</v>
      </c>
      <c r="I421" s="40"/>
      <c r="J421" s="40"/>
      <c r="K421" s="40"/>
      <c r="L421" s="40"/>
      <c r="M421" s="40"/>
      <c r="N421" s="40"/>
      <c r="O421" s="40"/>
      <c r="P421" s="42">
        <f>(P419+(P417*0.1)+(P12*0.1))</f>
        <v>3984.05</v>
      </c>
    </row>
    <row r="422" spans="1:16" ht="29.25" customHeight="1" hidden="1">
      <c r="A422" s="34"/>
      <c r="B422" s="39" t="s">
        <v>250</v>
      </c>
      <c r="C422" s="7"/>
      <c r="D422" s="40"/>
      <c r="E422" s="41"/>
      <c r="F422" s="40"/>
      <c r="G422" s="40"/>
      <c r="H422" s="42" t="e">
        <f>H421-H419</f>
        <v>#REF!</v>
      </c>
      <c r="I422" s="40"/>
      <c r="J422" s="40"/>
      <c r="K422" s="40"/>
      <c r="L422" s="40"/>
      <c r="M422" s="40"/>
      <c r="N422" s="40"/>
      <c r="O422" s="40"/>
      <c r="P422" s="42">
        <f>P419-P421</f>
        <v>-195.76000000000022</v>
      </c>
    </row>
    <row r="423" spans="1:16" ht="19.5" customHeight="1" hidden="1">
      <c r="A423" s="34"/>
      <c r="B423" s="7"/>
      <c r="C423" s="7"/>
      <c r="D423" s="40"/>
      <c r="E423" s="41"/>
      <c r="F423" s="40"/>
      <c r="G423" s="40"/>
      <c r="H423" s="43" t="e">
        <f>H422/(H12+H406)</f>
        <v>#REF!</v>
      </c>
      <c r="I423" s="40"/>
      <c r="J423" s="40"/>
      <c r="K423" s="40"/>
      <c r="L423" s="40"/>
      <c r="M423" s="40"/>
      <c r="N423" s="40"/>
      <c r="O423" s="40"/>
      <c r="P423" s="43">
        <f>P422/(P417+P12)</f>
        <v>-0.10000000000000012</v>
      </c>
    </row>
    <row r="424" spans="1:19" ht="17.25" customHeight="1" hidden="1">
      <c r="A424" s="34"/>
      <c r="P424" s="5">
        <f>P419+(P418*0.1)+(P12*0.1)</f>
        <v>3984.05</v>
      </c>
      <c r="S424" s="44"/>
    </row>
    <row r="425" spans="1:19" ht="20.25" customHeight="1" hidden="1">
      <c r="A425" s="34"/>
      <c r="P425" s="5">
        <f>P419-P424</f>
        <v>-195.76000000000022</v>
      </c>
      <c r="S425" s="44"/>
    </row>
    <row r="426" spans="1:19" ht="14.25" customHeight="1" hidden="1">
      <c r="A426" s="34"/>
      <c r="P426" s="45">
        <f>P425/(P418+P12)</f>
        <v>-0.10000000000000012</v>
      </c>
      <c r="S426" s="44"/>
    </row>
    <row r="427" spans="1:19" ht="15" customHeight="1">
      <c r="A427" s="46"/>
      <c r="B427" s="47"/>
      <c r="S427" s="44"/>
    </row>
    <row r="428" spans="1:2" ht="12.75">
      <c r="A428" s="48"/>
      <c r="B428" s="47"/>
    </row>
    <row r="429" spans="1:2" ht="12.75">
      <c r="A429" s="46"/>
      <c r="B429" s="47"/>
    </row>
    <row r="430" spans="1:2" ht="12.75">
      <c r="A430" s="49"/>
      <c r="B430" s="50"/>
    </row>
    <row r="431" spans="1:2" ht="12.75">
      <c r="A431" s="51"/>
      <c r="B431" s="49"/>
    </row>
    <row r="432" spans="1:2" ht="12.75">
      <c r="A432" s="49"/>
      <c r="B432" s="49"/>
    </row>
    <row r="433" spans="1:2" ht="12.75">
      <c r="A433" s="52"/>
      <c r="B433" s="47"/>
    </row>
    <row r="434" spans="1:2" ht="12.75">
      <c r="A434" s="49"/>
      <c r="B434" s="47"/>
    </row>
    <row r="435" spans="1:2" ht="12.75">
      <c r="A435" s="49"/>
      <c r="B435" s="47"/>
    </row>
    <row r="436" spans="1:2" ht="12.75">
      <c r="A436" s="49"/>
      <c r="B436" s="47"/>
    </row>
    <row r="437" spans="1:2" ht="12.75">
      <c r="A437" s="52"/>
      <c r="B437" s="47"/>
    </row>
    <row r="438" ht="12.75">
      <c r="A438" s="53"/>
    </row>
    <row r="439" ht="12.75">
      <c r="A439" s="53"/>
    </row>
    <row r="440" ht="12.75">
      <c r="A440" s="53"/>
    </row>
    <row r="441" ht="12.75">
      <c r="A441" s="53"/>
    </row>
    <row r="442" ht="12.75">
      <c r="A442" s="53"/>
    </row>
    <row r="443" ht="12.75">
      <c r="A443" s="53"/>
    </row>
    <row r="444" ht="12.75">
      <c r="A444" s="53"/>
    </row>
    <row r="445" ht="12.75">
      <c r="A445" s="53"/>
    </row>
    <row r="446" ht="12.75">
      <c r="A446" s="53"/>
    </row>
    <row r="447" ht="12.75">
      <c r="A447" s="53"/>
    </row>
    <row r="448" ht="12.75">
      <c r="A448" s="53"/>
    </row>
    <row r="449" ht="12.75">
      <c r="A449" s="53"/>
    </row>
    <row r="450" ht="12.75">
      <c r="A450" s="53"/>
    </row>
    <row r="451" ht="12.75">
      <c r="A451" s="53"/>
    </row>
    <row r="452" ht="12.75">
      <c r="A452" s="53"/>
    </row>
    <row r="453" ht="12.75">
      <c r="A453" s="53"/>
    </row>
    <row r="454" ht="12.75">
      <c r="A454" s="53"/>
    </row>
    <row r="455" ht="12.75">
      <c r="A455" s="53"/>
    </row>
    <row r="456" ht="12.75">
      <c r="A456" s="53"/>
    </row>
    <row r="457" ht="12.75">
      <c r="A457" s="53"/>
    </row>
    <row r="458" ht="12.75">
      <c r="A458" s="53"/>
    </row>
    <row r="459" ht="12.75">
      <c r="A459" s="53"/>
    </row>
    <row r="460" ht="12.75">
      <c r="A460" s="53"/>
    </row>
    <row r="461" ht="12.75">
      <c r="A461" s="53"/>
    </row>
    <row r="462" ht="12.75">
      <c r="A462" s="53"/>
    </row>
    <row r="463" ht="12.75">
      <c r="A463" s="53"/>
    </row>
    <row r="464" ht="12.75">
      <c r="A464" s="53"/>
    </row>
    <row r="465" ht="12.75">
      <c r="A465" s="53"/>
    </row>
    <row r="466" ht="12.75">
      <c r="A466" s="53"/>
    </row>
    <row r="467" ht="12.75">
      <c r="A467" s="53"/>
    </row>
    <row r="468" ht="12.75">
      <c r="A468" s="53"/>
    </row>
    <row r="469" ht="12.75">
      <c r="A469" s="53"/>
    </row>
    <row r="470" ht="12.75">
      <c r="A470" s="53"/>
    </row>
    <row r="471" ht="12.75">
      <c r="A471" s="53"/>
    </row>
    <row r="472" ht="12.75">
      <c r="A472" s="53"/>
    </row>
    <row r="473" ht="12.75">
      <c r="A473" s="53"/>
    </row>
    <row r="474" ht="12.75">
      <c r="A474" s="53"/>
    </row>
    <row r="475" ht="12.75">
      <c r="A475" s="53"/>
    </row>
    <row r="476" ht="12.75">
      <c r="A476" s="53"/>
    </row>
    <row r="477" ht="12.75">
      <c r="A477" s="53"/>
    </row>
    <row r="478" ht="12.75">
      <c r="A478" s="53"/>
    </row>
    <row r="479" ht="12.75">
      <c r="A479" s="53"/>
    </row>
    <row r="480" ht="12.75">
      <c r="A480" s="53"/>
    </row>
    <row r="481" ht="12.75">
      <c r="A481" s="53"/>
    </row>
    <row r="482" ht="12.75">
      <c r="A482" s="53"/>
    </row>
    <row r="483" ht="12.75">
      <c r="A483" s="53"/>
    </row>
    <row r="484" ht="12.75">
      <c r="A484" s="53"/>
    </row>
    <row r="485" ht="12.75">
      <c r="A485" s="53"/>
    </row>
    <row r="486" ht="12.75">
      <c r="A486" s="53"/>
    </row>
    <row r="487" ht="12.75">
      <c r="A487" s="53"/>
    </row>
    <row r="488" ht="12.75">
      <c r="A488" s="53"/>
    </row>
    <row r="489" ht="12.75">
      <c r="A489" s="53"/>
    </row>
    <row r="490" ht="12.75">
      <c r="A490" s="53"/>
    </row>
    <row r="491" ht="12.75">
      <c r="A491" s="53"/>
    </row>
    <row r="492" ht="12.75">
      <c r="A492" s="53"/>
    </row>
    <row r="493" ht="12.75">
      <c r="A493" s="53"/>
    </row>
    <row r="494" ht="12.75">
      <c r="A494" s="53"/>
    </row>
    <row r="495" ht="12.75">
      <c r="A495" s="53"/>
    </row>
    <row r="496" ht="12.75">
      <c r="A496" s="53"/>
    </row>
    <row r="497" ht="12.75">
      <c r="A497" s="53"/>
    </row>
    <row r="498" ht="12.75">
      <c r="A498" s="53"/>
    </row>
    <row r="499" ht="12.75">
      <c r="A499" s="53"/>
    </row>
    <row r="500" ht="12.75">
      <c r="A500" s="53"/>
    </row>
    <row r="501" ht="12.75">
      <c r="A501" s="53"/>
    </row>
    <row r="502" ht="12.75">
      <c r="A502" s="53"/>
    </row>
    <row r="503" ht="12.75">
      <c r="A503" s="53"/>
    </row>
    <row r="504" ht="12.75">
      <c r="A504" s="53"/>
    </row>
    <row r="505" ht="12.75">
      <c r="A505" s="53"/>
    </row>
    <row r="506" ht="12.75">
      <c r="A506" s="53"/>
    </row>
    <row r="507" ht="12.75">
      <c r="A507" s="53"/>
    </row>
    <row r="508" ht="12.75">
      <c r="A508" s="53"/>
    </row>
    <row r="509" ht="12.75">
      <c r="A509" s="53"/>
    </row>
    <row r="510" ht="12.75">
      <c r="A510" s="53"/>
    </row>
    <row r="511" ht="12.75">
      <c r="A511" s="53"/>
    </row>
    <row r="512" ht="12.75">
      <c r="A512" s="53"/>
    </row>
    <row r="513" ht="12.75">
      <c r="A513" s="53"/>
    </row>
    <row r="514" ht="12.75">
      <c r="A514" s="53"/>
    </row>
    <row r="515" ht="12.75">
      <c r="A515" s="53"/>
    </row>
    <row r="516" ht="12.75">
      <c r="A516" s="53"/>
    </row>
    <row r="517" ht="12.75">
      <c r="A517" s="53"/>
    </row>
    <row r="518" ht="12.75">
      <c r="A518" s="53"/>
    </row>
    <row r="519" ht="12.75">
      <c r="A519" s="53"/>
    </row>
    <row r="520" ht="12.75">
      <c r="A520" s="53"/>
    </row>
    <row r="521" ht="12.75">
      <c r="A521" s="53"/>
    </row>
    <row r="522" ht="12.75">
      <c r="A522" s="53"/>
    </row>
    <row r="523" ht="12.75">
      <c r="A523" s="53"/>
    </row>
    <row r="524" ht="12.75">
      <c r="A524" s="53"/>
    </row>
    <row r="525" ht="12.75">
      <c r="A525" s="53"/>
    </row>
    <row r="526" ht="12.75">
      <c r="A526" s="53"/>
    </row>
    <row r="527" ht="12.75">
      <c r="A527" s="53"/>
    </row>
    <row r="528" ht="12.75">
      <c r="A528" s="53"/>
    </row>
    <row r="529" ht="12.75">
      <c r="A529" s="53"/>
    </row>
    <row r="530" ht="12.75">
      <c r="A530" s="53"/>
    </row>
    <row r="531" ht="12.75">
      <c r="A531" s="53"/>
    </row>
    <row r="532" ht="12.75">
      <c r="A532" s="53"/>
    </row>
    <row r="533" ht="12.75">
      <c r="A533" s="53"/>
    </row>
    <row r="534" ht="12.75">
      <c r="A534" s="53"/>
    </row>
    <row r="535" ht="12.75">
      <c r="A535" s="53"/>
    </row>
    <row r="536" ht="12.75">
      <c r="A536" s="53"/>
    </row>
    <row r="537" ht="12.75">
      <c r="A537" s="53"/>
    </row>
    <row r="538" ht="12.75">
      <c r="A538" s="53"/>
    </row>
    <row r="539" ht="12.75">
      <c r="A539" s="53"/>
    </row>
    <row r="540" ht="12.75">
      <c r="A540" s="53"/>
    </row>
    <row r="541" ht="12.75">
      <c r="A541" s="53"/>
    </row>
    <row r="542" ht="12.75">
      <c r="A542" s="53"/>
    </row>
    <row r="543" ht="12.75">
      <c r="A543" s="53"/>
    </row>
    <row r="544" ht="12.75">
      <c r="A544" s="53"/>
    </row>
    <row r="545" ht="12.75">
      <c r="A545" s="53"/>
    </row>
    <row r="546" ht="12.75">
      <c r="A546" s="53"/>
    </row>
    <row r="547" ht="12.75">
      <c r="A547" s="53"/>
    </row>
    <row r="548" ht="12.75">
      <c r="A548" s="53"/>
    </row>
    <row r="549" ht="12.75">
      <c r="A549" s="53"/>
    </row>
    <row r="550" ht="12.75">
      <c r="A550" s="53"/>
    </row>
    <row r="551" ht="12.75">
      <c r="A551" s="53"/>
    </row>
    <row r="552" ht="12.75">
      <c r="A552" s="53"/>
    </row>
    <row r="553" ht="12.75">
      <c r="A553" s="53"/>
    </row>
    <row r="554" ht="12.75">
      <c r="A554" s="53"/>
    </row>
    <row r="555" ht="12.75">
      <c r="A555" s="53"/>
    </row>
    <row r="556" ht="12.75">
      <c r="A556" s="53"/>
    </row>
    <row r="557" ht="12.75">
      <c r="A557" s="53"/>
    </row>
    <row r="558" ht="12.75">
      <c r="A558" s="53"/>
    </row>
    <row r="559" ht="12.75">
      <c r="A559" s="53"/>
    </row>
    <row r="560" ht="12.75">
      <c r="A560" s="53"/>
    </row>
    <row r="561" ht="12.75">
      <c r="A561" s="53"/>
    </row>
    <row r="562" ht="12.75">
      <c r="A562" s="53"/>
    </row>
    <row r="563" ht="12.75">
      <c r="A563" s="53"/>
    </row>
    <row r="564" ht="12.75">
      <c r="A564" s="53"/>
    </row>
    <row r="565" ht="12.75">
      <c r="A565" s="53"/>
    </row>
    <row r="566" ht="12.75">
      <c r="A566" s="53"/>
    </row>
    <row r="567" ht="12.75">
      <c r="A567" s="53"/>
    </row>
    <row r="568" ht="12.75">
      <c r="A568" s="53"/>
    </row>
    <row r="569" ht="12.75">
      <c r="A569" s="53"/>
    </row>
    <row r="570" ht="12.75">
      <c r="A570" s="53"/>
    </row>
    <row r="571" ht="12.75">
      <c r="A571" s="53"/>
    </row>
    <row r="572" ht="12.75">
      <c r="A572" s="53"/>
    </row>
    <row r="573" ht="12.75">
      <c r="A573" s="53"/>
    </row>
    <row r="574" ht="12.75">
      <c r="A574" s="53"/>
    </row>
    <row r="575" ht="12.75">
      <c r="A575" s="53"/>
    </row>
    <row r="576" ht="12.75">
      <c r="A576" s="53"/>
    </row>
    <row r="577" ht="12.75">
      <c r="A577" s="53"/>
    </row>
    <row r="578" ht="12.75">
      <c r="A578" s="53"/>
    </row>
    <row r="579" ht="12.75">
      <c r="A579" s="53"/>
    </row>
    <row r="580" ht="12.75">
      <c r="A580" s="53"/>
    </row>
    <row r="581" ht="12.75">
      <c r="A581" s="53"/>
    </row>
    <row r="582" ht="12.75">
      <c r="A582" s="53"/>
    </row>
    <row r="583" ht="12.75">
      <c r="A583" s="53"/>
    </row>
    <row r="584" ht="12.75">
      <c r="A584" s="53"/>
    </row>
    <row r="585" ht="12.75">
      <c r="A585" s="53"/>
    </row>
    <row r="586" ht="12.75">
      <c r="A586" s="53"/>
    </row>
    <row r="587" ht="12.75">
      <c r="A587" s="53"/>
    </row>
    <row r="588" ht="12.75">
      <c r="A588" s="53"/>
    </row>
    <row r="589" ht="12.75">
      <c r="A589" s="53"/>
    </row>
    <row r="590" ht="12.75">
      <c r="A590" s="53"/>
    </row>
    <row r="591" ht="12.75">
      <c r="A591" s="53"/>
    </row>
    <row r="592" ht="12.75">
      <c r="A592" s="53"/>
    </row>
    <row r="593" ht="12.75">
      <c r="A593" s="53"/>
    </row>
    <row r="594" ht="12.75">
      <c r="A594" s="53"/>
    </row>
    <row r="595" ht="12.75">
      <c r="A595" s="53"/>
    </row>
    <row r="596" ht="12.75">
      <c r="A596" s="53"/>
    </row>
    <row r="597" ht="12.75">
      <c r="A597" s="53"/>
    </row>
    <row r="598" ht="12.75">
      <c r="A598" s="53"/>
    </row>
    <row r="599" ht="12.75">
      <c r="A599" s="53"/>
    </row>
    <row r="600" ht="12.75">
      <c r="A600" s="53"/>
    </row>
    <row r="601" ht="12.75">
      <c r="A601" s="53"/>
    </row>
    <row r="602" ht="12.75">
      <c r="A602" s="53"/>
    </row>
    <row r="603" ht="12.75">
      <c r="A603" s="53"/>
    </row>
    <row r="604" ht="12.75">
      <c r="A604" s="53"/>
    </row>
    <row r="605" ht="12.75">
      <c r="A605" s="53"/>
    </row>
    <row r="606" ht="12.75">
      <c r="A606" s="53"/>
    </row>
    <row r="607" ht="12.75">
      <c r="A607" s="53"/>
    </row>
    <row r="608" ht="12.75">
      <c r="A608" s="53"/>
    </row>
    <row r="609" ht="12.75">
      <c r="A609" s="53"/>
    </row>
    <row r="610" ht="12.75">
      <c r="A610" s="53"/>
    </row>
    <row r="611" ht="12.75">
      <c r="A611" s="53"/>
    </row>
    <row r="612" ht="12.75">
      <c r="A612" s="53"/>
    </row>
    <row r="613" ht="12.75">
      <c r="A613" s="53"/>
    </row>
    <row r="614" ht="12.75">
      <c r="A614" s="53"/>
    </row>
    <row r="615" ht="12.75">
      <c r="A615" s="53"/>
    </row>
    <row r="616" ht="12.75">
      <c r="A616" s="53"/>
    </row>
    <row r="617" ht="12.75">
      <c r="A617" s="53"/>
    </row>
    <row r="618" ht="12.75">
      <c r="A618" s="53"/>
    </row>
    <row r="619" ht="12.75">
      <c r="A619" s="53"/>
    </row>
    <row r="620" ht="12.75">
      <c r="A620" s="53"/>
    </row>
    <row r="621" ht="12.75">
      <c r="A621" s="53"/>
    </row>
    <row r="622" ht="12.75">
      <c r="A622" s="53"/>
    </row>
    <row r="623" ht="12.75">
      <c r="A623" s="53"/>
    </row>
    <row r="624" ht="12.75">
      <c r="A624" s="53"/>
    </row>
    <row r="625" ht="12.75">
      <c r="A625" s="53"/>
    </row>
    <row r="626" ht="12.75">
      <c r="A626" s="53"/>
    </row>
    <row r="627" ht="12.75">
      <c r="A627" s="53"/>
    </row>
    <row r="628" ht="12.75">
      <c r="A628" s="53"/>
    </row>
    <row r="629" ht="12.75">
      <c r="A629" s="53"/>
    </row>
    <row r="630" ht="12.75">
      <c r="A630" s="53"/>
    </row>
    <row r="631" ht="12.75">
      <c r="A631" s="53"/>
    </row>
    <row r="632" ht="12.75">
      <c r="A632" s="53"/>
    </row>
    <row r="633" ht="12.75">
      <c r="A633" s="53"/>
    </row>
    <row r="634" ht="12.75">
      <c r="A634" s="53"/>
    </row>
    <row r="635" ht="12.75">
      <c r="A635" s="53"/>
    </row>
    <row r="636" ht="12.75">
      <c r="A636" s="53"/>
    </row>
    <row r="637" ht="12.75">
      <c r="A637" s="53"/>
    </row>
    <row r="638" ht="12.75">
      <c r="A638" s="53"/>
    </row>
    <row r="639" ht="12.75">
      <c r="A639" s="53"/>
    </row>
    <row r="640" ht="12.75">
      <c r="A640" s="53"/>
    </row>
    <row r="641" ht="12.75">
      <c r="A641" s="53"/>
    </row>
    <row r="642" ht="12.75">
      <c r="A642" s="53"/>
    </row>
    <row r="643" ht="12.75">
      <c r="A643" s="53"/>
    </row>
    <row r="644" ht="12.75">
      <c r="A644" s="53"/>
    </row>
    <row r="645" ht="12.75">
      <c r="A645" s="53"/>
    </row>
    <row r="646" ht="12.75">
      <c r="A646" s="53"/>
    </row>
    <row r="647" ht="12.75">
      <c r="A647" s="53"/>
    </row>
    <row r="648" ht="12.75">
      <c r="A648" s="53"/>
    </row>
    <row r="649" ht="12.75">
      <c r="A649" s="53"/>
    </row>
    <row r="650" ht="12.75">
      <c r="A650" s="53"/>
    </row>
    <row r="651" ht="12.75">
      <c r="A651" s="53"/>
    </row>
    <row r="652" ht="12.75">
      <c r="A652" s="53"/>
    </row>
    <row r="653" ht="12.75">
      <c r="A653" s="53"/>
    </row>
    <row r="654" ht="12.75">
      <c r="A654" s="53"/>
    </row>
    <row r="655" ht="12.75">
      <c r="A655" s="53"/>
    </row>
    <row r="656" ht="12.75">
      <c r="A656" s="53"/>
    </row>
    <row r="657" ht="12.75">
      <c r="A657" s="53"/>
    </row>
    <row r="658" ht="12.75">
      <c r="A658" s="53"/>
    </row>
    <row r="659" ht="12.75">
      <c r="A659" s="53"/>
    </row>
    <row r="660" ht="12.75">
      <c r="A660" s="53"/>
    </row>
    <row r="661" ht="12.75">
      <c r="A661" s="53"/>
    </row>
    <row r="662" ht="12.75">
      <c r="A662" s="53"/>
    </row>
    <row r="663" ht="12.75">
      <c r="A663" s="53"/>
    </row>
    <row r="664" ht="12.75">
      <c r="A664" s="53"/>
    </row>
    <row r="665" ht="12.75">
      <c r="A665" s="53"/>
    </row>
    <row r="666" ht="12.75">
      <c r="A666" s="53"/>
    </row>
    <row r="667" ht="12.75">
      <c r="A667" s="53"/>
    </row>
    <row r="668" ht="12.75">
      <c r="A668" s="53"/>
    </row>
    <row r="669" ht="12.75">
      <c r="A669" s="53"/>
    </row>
    <row r="670" ht="12.75">
      <c r="A670" s="53"/>
    </row>
    <row r="671" ht="12.75">
      <c r="A671" s="53"/>
    </row>
    <row r="672" ht="12.75">
      <c r="A672" s="53"/>
    </row>
    <row r="673" ht="12.75">
      <c r="A673" s="53"/>
    </row>
    <row r="674" ht="12.75">
      <c r="A674" s="53"/>
    </row>
    <row r="675" ht="12.75">
      <c r="A675" s="53"/>
    </row>
    <row r="676" ht="12.75">
      <c r="A676" s="53"/>
    </row>
    <row r="677" ht="12.75">
      <c r="A677" s="53"/>
    </row>
    <row r="678" ht="12.75">
      <c r="A678" s="53"/>
    </row>
    <row r="679" ht="12.75">
      <c r="A679" s="53"/>
    </row>
    <row r="680" ht="12.75">
      <c r="A680" s="53"/>
    </row>
    <row r="681" ht="12.75">
      <c r="A681" s="53"/>
    </row>
    <row r="682" ht="12.75">
      <c r="A682" s="53"/>
    </row>
    <row r="683" ht="12.75">
      <c r="A683" s="53"/>
    </row>
    <row r="684" ht="12.75">
      <c r="A684" s="53"/>
    </row>
    <row r="685" ht="12.75">
      <c r="A685" s="53"/>
    </row>
    <row r="686" ht="12.75">
      <c r="A686" s="53"/>
    </row>
    <row r="687" ht="12.75">
      <c r="A687" s="53"/>
    </row>
    <row r="688" ht="12.75">
      <c r="A688" s="53"/>
    </row>
    <row r="689" ht="12.75">
      <c r="A689" s="53"/>
    </row>
    <row r="690" ht="12.75">
      <c r="A690" s="53"/>
    </row>
    <row r="691" ht="12.75">
      <c r="A691" s="53"/>
    </row>
    <row r="692" ht="12.75">
      <c r="A692" s="53"/>
    </row>
    <row r="693" ht="12.75">
      <c r="A693" s="53"/>
    </row>
    <row r="694" ht="12.75">
      <c r="A694" s="53"/>
    </row>
    <row r="695" ht="12.75">
      <c r="A695" s="53"/>
    </row>
    <row r="696" ht="12.75">
      <c r="A696" s="53"/>
    </row>
    <row r="697" ht="12.75">
      <c r="A697" s="53"/>
    </row>
    <row r="698" ht="12.75">
      <c r="A698" s="53"/>
    </row>
    <row r="699" ht="12.75">
      <c r="A699" s="53"/>
    </row>
    <row r="700" ht="12.75">
      <c r="A700" s="53"/>
    </row>
    <row r="701" ht="12.75">
      <c r="A701" s="53"/>
    </row>
    <row r="702" ht="12.75">
      <c r="A702" s="53"/>
    </row>
    <row r="703" ht="12.75">
      <c r="A703" s="53"/>
    </row>
    <row r="704" ht="12.75">
      <c r="A704" s="53"/>
    </row>
    <row r="705" ht="12.75">
      <c r="A705" s="53"/>
    </row>
    <row r="706" ht="12.75">
      <c r="A706" s="53"/>
    </row>
    <row r="707" ht="12.75">
      <c r="A707" s="53"/>
    </row>
    <row r="708" ht="12.75">
      <c r="A708" s="53"/>
    </row>
    <row r="709" ht="12.75">
      <c r="A709" s="53"/>
    </row>
    <row r="710" ht="12.75">
      <c r="A710" s="53"/>
    </row>
    <row r="711" ht="12.75">
      <c r="A711" s="53"/>
    </row>
    <row r="712" ht="12.75">
      <c r="A712" s="53"/>
    </row>
    <row r="713" ht="12.75">
      <c r="A713" s="53"/>
    </row>
    <row r="714" ht="12.75">
      <c r="A714" s="53"/>
    </row>
    <row r="715" ht="12.75">
      <c r="A715" s="53"/>
    </row>
    <row r="716" ht="12.75">
      <c r="A716" s="53"/>
    </row>
    <row r="717" ht="12.75">
      <c r="A717" s="53"/>
    </row>
    <row r="718" ht="12.75">
      <c r="A718" s="53"/>
    </row>
    <row r="719" ht="12.75">
      <c r="A719" s="53"/>
    </row>
    <row r="720" ht="12.75">
      <c r="A720" s="53"/>
    </row>
    <row r="721" ht="12.75">
      <c r="A721" s="53"/>
    </row>
    <row r="722" ht="12.75">
      <c r="A722" s="53"/>
    </row>
    <row r="723" ht="12.75">
      <c r="A723" s="53"/>
    </row>
    <row r="724" ht="12.75">
      <c r="A724" s="53"/>
    </row>
    <row r="725" ht="12.75">
      <c r="A725" s="53"/>
    </row>
    <row r="726" ht="12.75">
      <c r="A726" s="53"/>
    </row>
    <row r="727" ht="12.75">
      <c r="A727" s="53"/>
    </row>
    <row r="728" ht="12.75">
      <c r="A728" s="53"/>
    </row>
    <row r="729" ht="12.75">
      <c r="A729" s="53"/>
    </row>
    <row r="730" ht="12.75">
      <c r="A730" s="53"/>
    </row>
    <row r="731" ht="12.75">
      <c r="A731" s="53"/>
    </row>
    <row r="732" ht="12.75">
      <c r="A732" s="53"/>
    </row>
    <row r="733" ht="12.75">
      <c r="A733" s="53"/>
    </row>
    <row r="734" ht="12.75">
      <c r="A734" s="53"/>
    </row>
    <row r="735" ht="12.75">
      <c r="A735" s="53"/>
    </row>
    <row r="736" ht="12.75">
      <c r="A736" s="53"/>
    </row>
    <row r="737" ht="12.75">
      <c r="A737" s="53"/>
    </row>
    <row r="738" ht="12.75">
      <c r="A738" s="53"/>
    </row>
    <row r="739" ht="12.75">
      <c r="A739" s="53"/>
    </row>
    <row r="740" ht="12.75">
      <c r="A740" s="53"/>
    </row>
    <row r="741" ht="12.75">
      <c r="A741" s="53"/>
    </row>
    <row r="742" ht="12.75">
      <c r="A742" s="53"/>
    </row>
    <row r="743" ht="12.75">
      <c r="A743" s="53"/>
    </row>
    <row r="744" ht="12.75">
      <c r="A744" s="53"/>
    </row>
    <row r="745" ht="12.75">
      <c r="A745" s="53"/>
    </row>
    <row r="746" ht="12.75">
      <c r="A746" s="53"/>
    </row>
    <row r="747" ht="12.75">
      <c r="A747" s="53"/>
    </row>
    <row r="748" ht="12.75">
      <c r="A748" s="53"/>
    </row>
    <row r="749" ht="12.75">
      <c r="A749" s="53"/>
    </row>
    <row r="750" ht="12.75">
      <c r="A750" s="53"/>
    </row>
    <row r="751" ht="12.75">
      <c r="A751" s="53"/>
    </row>
    <row r="752" ht="12.75">
      <c r="A752" s="53"/>
    </row>
    <row r="753" ht="12.75">
      <c r="A753" s="53"/>
    </row>
    <row r="754" ht="12.75">
      <c r="A754" s="53"/>
    </row>
    <row r="755" ht="12.75">
      <c r="A755" s="53"/>
    </row>
    <row r="756" ht="12.75">
      <c r="A756" s="53"/>
    </row>
    <row r="757" ht="12.75">
      <c r="A757" s="53"/>
    </row>
    <row r="758" ht="12.75">
      <c r="A758" s="53"/>
    </row>
    <row r="759" ht="12.75">
      <c r="A759" s="53"/>
    </row>
    <row r="760" ht="12.75">
      <c r="A760" s="53"/>
    </row>
    <row r="761" ht="12.75">
      <c r="A761" s="53"/>
    </row>
    <row r="762" ht="12.75">
      <c r="A762" s="53"/>
    </row>
    <row r="763" ht="12.75">
      <c r="A763" s="53"/>
    </row>
    <row r="764" ht="12.75">
      <c r="A764" s="53"/>
    </row>
    <row r="765" ht="12.75">
      <c r="A765" s="53"/>
    </row>
    <row r="766" ht="12.75">
      <c r="A766" s="53"/>
    </row>
    <row r="767" ht="12.75">
      <c r="A767" s="53"/>
    </row>
    <row r="768" ht="12.75">
      <c r="A768" s="53"/>
    </row>
    <row r="769" ht="12.75">
      <c r="A769" s="53"/>
    </row>
    <row r="770" ht="12.75">
      <c r="A770" s="53"/>
    </row>
    <row r="771" ht="12.75">
      <c r="A771" s="53"/>
    </row>
    <row r="772" ht="12.75">
      <c r="A772" s="53"/>
    </row>
    <row r="773" ht="12.75">
      <c r="A773" s="53"/>
    </row>
    <row r="774" ht="12.75">
      <c r="A774" s="53"/>
    </row>
    <row r="775" ht="12.75">
      <c r="A775" s="53"/>
    </row>
    <row r="776" ht="12.75">
      <c r="A776" s="53"/>
    </row>
    <row r="777" ht="12.75">
      <c r="A777" s="53"/>
    </row>
    <row r="778" ht="12.75">
      <c r="A778" s="53"/>
    </row>
    <row r="779" ht="12.75">
      <c r="A779" s="53"/>
    </row>
    <row r="780" ht="12.75">
      <c r="A780" s="53"/>
    </row>
    <row r="781" ht="12.75">
      <c r="A781" s="53"/>
    </row>
    <row r="782" ht="12.75">
      <c r="A782" s="53"/>
    </row>
    <row r="783" ht="12.75">
      <c r="A783" s="53"/>
    </row>
    <row r="784" ht="12.75">
      <c r="A784" s="53"/>
    </row>
    <row r="785" ht="12.75">
      <c r="A785" s="53"/>
    </row>
    <row r="786" ht="12.75">
      <c r="A786" s="53"/>
    </row>
    <row r="787" ht="12.75">
      <c r="A787" s="53"/>
    </row>
    <row r="788" ht="12.75">
      <c r="A788" s="53"/>
    </row>
    <row r="789" ht="12.75">
      <c r="A789" s="53"/>
    </row>
    <row r="790" ht="12.75">
      <c r="A790" s="53"/>
    </row>
    <row r="791" ht="12.75">
      <c r="A791" s="53"/>
    </row>
    <row r="792" ht="12.75">
      <c r="A792" s="53"/>
    </row>
    <row r="793" ht="12.75">
      <c r="A793" s="53"/>
    </row>
    <row r="794" ht="12.75">
      <c r="A794" s="53"/>
    </row>
    <row r="795" ht="12.75">
      <c r="A795" s="53"/>
    </row>
    <row r="796" ht="12.75">
      <c r="A796" s="53"/>
    </row>
    <row r="797" ht="12.75">
      <c r="A797" s="53"/>
    </row>
    <row r="798" ht="12.75">
      <c r="A798" s="53"/>
    </row>
    <row r="799" ht="12.75">
      <c r="A799" s="53"/>
    </row>
    <row r="800" ht="12.75">
      <c r="A800" s="53"/>
    </row>
    <row r="801" ht="12.75">
      <c r="A801" s="53"/>
    </row>
    <row r="802" ht="12.75">
      <c r="A802" s="53"/>
    </row>
    <row r="803" ht="12.75">
      <c r="A803" s="53"/>
    </row>
    <row r="804" ht="12.75">
      <c r="A804" s="53"/>
    </row>
    <row r="805" ht="12.75">
      <c r="A805" s="53"/>
    </row>
    <row r="806" ht="12.75">
      <c r="A806" s="53"/>
    </row>
    <row r="807" ht="12.75">
      <c r="A807" s="53"/>
    </row>
    <row r="808" ht="12.75">
      <c r="A808" s="53"/>
    </row>
    <row r="809" ht="12.75">
      <c r="A809" s="53"/>
    </row>
    <row r="810" ht="12.75">
      <c r="A810" s="53"/>
    </row>
    <row r="811" ht="12.75">
      <c r="A811" s="53"/>
    </row>
    <row r="812" ht="12.75">
      <c r="A812" s="53"/>
    </row>
    <row r="813" ht="12.75">
      <c r="A813" s="53"/>
    </row>
    <row r="814" ht="12.75">
      <c r="A814" s="53"/>
    </row>
    <row r="815" ht="12.75">
      <c r="A815" s="53"/>
    </row>
    <row r="816" ht="12.75">
      <c r="A816" s="53"/>
    </row>
    <row r="817" ht="12.75">
      <c r="A817" s="53"/>
    </row>
    <row r="818" ht="12.75">
      <c r="A818" s="53"/>
    </row>
    <row r="819" ht="12.75">
      <c r="A819" s="53"/>
    </row>
    <row r="820" ht="12.75">
      <c r="A820" s="53"/>
    </row>
    <row r="821" ht="12.75">
      <c r="A821" s="53"/>
    </row>
    <row r="822" ht="12.75">
      <c r="A822" s="53"/>
    </row>
    <row r="823" ht="12.75">
      <c r="A823" s="53"/>
    </row>
    <row r="824" ht="12.75">
      <c r="A824" s="53"/>
    </row>
    <row r="825" ht="12.75">
      <c r="A825" s="53"/>
    </row>
    <row r="826" ht="12.75">
      <c r="A826" s="53"/>
    </row>
    <row r="827" ht="12.75">
      <c r="A827" s="53"/>
    </row>
    <row r="828" ht="12.75">
      <c r="A828" s="53"/>
    </row>
    <row r="829" ht="12.75">
      <c r="A829" s="53"/>
    </row>
    <row r="830" ht="12.75">
      <c r="A830" s="53"/>
    </row>
    <row r="831" ht="12.75">
      <c r="A831" s="53"/>
    </row>
    <row r="832" ht="12.75">
      <c r="A832" s="53"/>
    </row>
    <row r="833" ht="12.75">
      <c r="A833" s="53"/>
    </row>
    <row r="834" ht="12.75">
      <c r="A834" s="53"/>
    </row>
    <row r="835" ht="12.75">
      <c r="A835" s="53"/>
    </row>
    <row r="836" ht="12.75">
      <c r="A836" s="53"/>
    </row>
    <row r="837" ht="12.75">
      <c r="A837" s="53"/>
    </row>
    <row r="838" ht="12.75">
      <c r="A838" s="53"/>
    </row>
    <row r="839" ht="12.75">
      <c r="A839" s="53"/>
    </row>
    <row r="840" ht="12.75">
      <c r="A840" s="53"/>
    </row>
    <row r="841" ht="12.75">
      <c r="A841" s="53"/>
    </row>
    <row r="842" ht="12.75">
      <c r="A842" s="53"/>
    </row>
    <row r="843" ht="12.75">
      <c r="A843" s="53"/>
    </row>
    <row r="844" ht="12.75">
      <c r="A844" s="53"/>
    </row>
    <row r="845" ht="12.75">
      <c r="A845" s="53"/>
    </row>
    <row r="846" ht="12.75">
      <c r="A846" s="53"/>
    </row>
    <row r="847" ht="12.75">
      <c r="A847" s="53"/>
    </row>
    <row r="848" ht="12.75">
      <c r="A848" s="53"/>
    </row>
    <row r="849" ht="12.75">
      <c r="A849" s="53"/>
    </row>
    <row r="850" ht="12.75">
      <c r="A850" s="53"/>
    </row>
    <row r="851" ht="12.75">
      <c r="A851" s="53"/>
    </row>
    <row r="852" ht="12.75">
      <c r="A852" s="53"/>
    </row>
    <row r="853" ht="12.75">
      <c r="A853" s="53"/>
    </row>
    <row r="854" ht="12.75">
      <c r="A854" s="53"/>
    </row>
    <row r="855" ht="12.75">
      <c r="A855" s="53"/>
    </row>
    <row r="856" ht="12.75">
      <c r="A856" s="53"/>
    </row>
    <row r="857" ht="12.75">
      <c r="A857" s="53"/>
    </row>
    <row r="858" ht="12.75">
      <c r="A858" s="53"/>
    </row>
    <row r="859" ht="12.75">
      <c r="A859" s="53"/>
    </row>
    <row r="860" ht="12.75">
      <c r="A860" s="53"/>
    </row>
    <row r="861" ht="12.75">
      <c r="A861" s="53"/>
    </row>
    <row r="862" ht="12.75">
      <c r="A862" s="53"/>
    </row>
    <row r="863" ht="12.75">
      <c r="A863" s="53"/>
    </row>
    <row r="864" ht="12.75">
      <c r="A864" s="53"/>
    </row>
    <row r="865" ht="12.75">
      <c r="A865" s="53"/>
    </row>
    <row r="866" ht="12.75">
      <c r="A866" s="53"/>
    </row>
    <row r="867" ht="12.75">
      <c r="A867" s="53"/>
    </row>
    <row r="868" ht="12.75">
      <c r="A868" s="53"/>
    </row>
    <row r="869" ht="12.75">
      <c r="A869" s="53"/>
    </row>
    <row r="870" ht="12.75">
      <c r="A870" s="53"/>
    </row>
    <row r="871" ht="12.75">
      <c r="A871" s="53"/>
    </row>
    <row r="872" ht="12.75">
      <c r="A872" s="53"/>
    </row>
    <row r="873" ht="12.75">
      <c r="A873" s="53"/>
    </row>
    <row r="874" ht="12.75">
      <c r="A874" s="53"/>
    </row>
    <row r="875" ht="12.75">
      <c r="A875" s="53"/>
    </row>
    <row r="876" ht="12.75">
      <c r="A876" s="53"/>
    </row>
    <row r="877" ht="12.75">
      <c r="A877" s="53"/>
    </row>
    <row r="878" ht="12.75">
      <c r="A878" s="53"/>
    </row>
    <row r="879" ht="12.75">
      <c r="A879" s="53"/>
    </row>
    <row r="880" ht="12.75">
      <c r="A880" s="53"/>
    </row>
    <row r="881" ht="12.75">
      <c r="A881" s="53"/>
    </row>
    <row r="882" ht="12.75">
      <c r="A882" s="53"/>
    </row>
    <row r="883" ht="12.75">
      <c r="A883" s="53"/>
    </row>
    <row r="884" ht="12.75">
      <c r="A884" s="53"/>
    </row>
    <row r="885" ht="12.75">
      <c r="A885" s="53"/>
    </row>
    <row r="886" ht="12.75">
      <c r="A886" s="53"/>
    </row>
    <row r="887" ht="12.75">
      <c r="A887" s="53"/>
    </row>
    <row r="888" ht="12.75">
      <c r="A888" s="53"/>
    </row>
    <row r="889" ht="12.75">
      <c r="A889" s="53"/>
    </row>
    <row r="890" ht="12.75">
      <c r="A890" s="53"/>
    </row>
    <row r="891" ht="12.75">
      <c r="A891" s="53"/>
    </row>
    <row r="892" ht="12.75">
      <c r="A892" s="53"/>
    </row>
    <row r="893" ht="12.75">
      <c r="A893" s="53"/>
    </row>
    <row r="894" ht="12.75">
      <c r="A894" s="53"/>
    </row>
    <row r="895" ht="12.75">
      <c r="A895" s="53"/>
    </row>
    <row r="896" ht="12.75">
      <c r="A896" s="53"/>
    </row>
    <row r="897" ht="12.75">
      <c r="A897" s="53"/>
    </row>
    <row r="898" ht="12.75">
      <c r="A898" s="53"/>
    </row>
    <row r="899" ht="12.75">
      <c r="A899" s="53"/>
    </row>
    <row r="900" ht="12.75">
      <c r="A900" s="53"/>
    </row>
    <row r="901" ht="12.75">
      <c r="A901" s="53"/>
    </row>
    <row r="902" ht="12.75">
      <c r="A902" s="53"/>
    </row>
    <row r="903" ht="12.75">
      <c r="A903" s="53"/>
    </row>
    <row r="904" ht="12.75">
      <c r="A904" s="53"/>
    </row>
    <row r="905" ht="12.75">
      <c r="A905" s="53"/>
    </row>
    <row r="906" ht="12.75">
      <c r="A906" s="53"/>
    </row>
    <row r="907" ht="12.75">
      <c r="A907" s="53"/>
    </row>
    <row r="908" ht="12.75">
      <c r="A908" s="53"/>
    </row>
    <row r="909" ht="12.75">
      <c r="A909" s="53"/>
    </row>
    <row r="910" ht="12.75">
      <c r="A910" s="53"/>
    </row>
    <row r="911" ht="12.75">
      <c r="A911" s="53"/>
    </row>
    <row r="912" ht="12.75">
      <c r="A912" s="53"/>
    </row>
    <row r="913" ht="12.75">
      <c r="A913" s="53"/>
    </row>
    <row r="914" ht="12.75">
      <c r="A914" s="53"/>
    </row>
    <row r="915" ht="12.75">
      <c r="A915" s="53"/>
    </row>
    <row r="916" ht="12.75">
      <c r="A916" s="53"/>
    </row>
    <row r="917" ht="12.75">
      <c r="A917" s="53"/>
    </row>
    <row r="918" ht="12.75">
      <c r="A918" s="53"/>
    </row>
    <row r="919" ht="12.75">
      <c r="A919" s="53"/>
    </row>
    <row r="920" ht="12.75">
      <c r="A920" s="53"/>
    </row>
    <row r="921" ht="12.75">
      <c r="A921" s="53"/>
    </row>
    <row r="922" ht="12.75">
      <c r="A922" s="53"/>
    </row>
    <row r="923" ht="12.75">
      <c r="A923" s="53"/>
    </row>
    <row r="924" ht="12.75">
      <c r="A924" s="53"/>
    </row>
    <row r="925" ht="12.75">
      <c r="A925" s="53"/>
    </row>
    <row r="926" ht="12.75">
      <c r="A926" s="53"/>
    </row>
    <row r="927" ht="12.75">
      <c r="A927" s="53"/>
    </row>
    <row r="928" ht="12.75">
      <c r="A928" s="53"/>
    </row>
    <row r="929" ht="12.75">
      <c r="A929" s="53"/>
    </row>
    <row r="930" ht="12.75">
      <c r="A930" s="53"/>
    </row>
    <row r="931" ht="12.75">
      <c r="A931" s="53"/>
    </row>
    <row r="932" ht="12.75">
      <c r="A932" s="53"/>
    </row>
    <row r="933" ht="12.75">
      <c r="A933" s="53"/>
    </row>
    <row r="934" ht="12.75">
      <c r="A934" s="53"/>
    </row>
    <row r="935" ht="12.75">
      <c r="A935" s="53"/>
    </row>
    <row r="936" ht="12.75">
      <c r="A936" s="53"/>
    </row>
    <row r="937" ht="12.75">
      <c r="A937" s="53"/>
    </row>
    <row r="938" ht="12.75">
      <c r="A938" s="53"/>
    </row>
    <row r="939" ht="12.75">
      <c r="A939" s="53"/>
    </row>
    <row r="940" ht="12.75">
      <c r="A940" s="53"/>
    </row>
    <row r="941" ht="12.75">
      <c r="A941" s="53"/>
    </row>
    <row r="942" ht="12.75">
      <c r="A942" s="53"/>
    </row>
    <row r="943" ht="12.75">
      <c r="A943" s="53"/>
    </row>
    <row r="944" ht="12.75">
      <c r="A944" s="53"/>
    </row>
    <row r="945" ht="12.75">
      <c r="A945" s="53"/>
    </row>
    <row r="946" ht="12.75">
      <c r="A946" s="53"/>
    </row>
    <row r="947" ht="12.75">
      <c r="A947" s="53"/>
    </row>
    <row r="948" ht="12.75">
      <c r="A948" s="53"/>
    </row>
    <row r="949" ht="12.75">
      <c r="A949" s="53"/>
    </row>
    <row r="950" ht="12.75">
      <c r="A950" s="53"/>
    </row>
    <row r="951" ht="12.75">
      <c r="A951" s="53"/>
    </row>
    <row r="952" ht="12.75">
      <c r="A952" s="53"/>
    </row>
    <row r="953" ht="12.75">
      <c r="A953" s="53"/>
    </row>
    <row r="954" ht="12.75">
      <c r="A954" s="53"/>
    </row>
    <row r="955" ht="12.75">
      <c r="A955" s="53"/>
    </row>
    <row r="956" ht="12.75">
      <c r="A956" s="53"/>
    </row>
    <row r="957" ht="12.75">
      <c r="A957" s="53"/>
    </row>
    <row r="958" ht="12.75">
      <c r="A958" s="53"/>
    </row>
    <row r="959" ht="12.75">
      <c r="A959" s="53"/>
    </row>
    <row r="960" ht="12.75">
      <c r="A960" s="53"/>
    </row>
    <row r="961" ht="12.75">
      <c r="A961" s="53"/>
    </row>
    <row r="962" ht="12.75">
      <c r="A962" s="53"/>
    </row>
    <row r="963" ht="12.75">
      <c r="A963" s="53"/>
    </row>
    <row r="964" ht="12.75">
      <c r="A964" s="53"/>
    </row>
    <row r="965" ht="12.75">
      <c r="A965" s="53"/>
    </row>
    <row r="966" ht="12.75">
      <c r="A966" s="53"/>
    </row>
    <row r="967" ht="12.75">
      <c r="A967" s="53"/>
    </row>
    <row r="968" ht="12.75">
      <c r="A968" s="53"/>
    </row>
    <row r="969" ht="12.75">
      <c r="A969" s="53"/>
    </row>
    <row r="970" ht="12.75">
      <c r="A970" s="53"/>
    </row>
    <row r="971" ht="12.75">
      <c r="A971" s="53"/>
    </row>
    <row r="972" ht="12.75">
      <c r="A972" s="53"/>
    </row>
    <row r="973" ht="12.75">
      <c r="A973" s="53"/>
    </row>
    <row r="974" ht="12.75">
      <c r="A974" s="53"/>
    </row>
    <row r="975" ht="12.75">
      <c r="A975" s="53"/>
    </row>
    <row r="976" ht="12.75">
      <c r="A976" s="53"/>
    </row>
    <row r="977" ht="12.75">
      <c r="A977" s="53"/>
    </row>
    <row r="978" ht="12.75">
      <c r="A978" s="53"/>
    </row>
    <row r="979" ht="12.75">
      <c r="A979" s="53"/>
    </row>
    <row r="980" ht="12.75">
      <c r="A980" s="53"/>
    </row>
    <row r="981" ht="12.75">
      <c r="A981" s="53"/>
    </row>
    <row r="982" ht="12.75">
      <c r="A982" s="53"/>
    </row>
    <row r="983" ht="12.75">
      <c r="A983" s="53"/>
    </row>
    <row r="984" ht="12.75">
      <c r="A984" s="53"/>
    </row>
    <row r="985" ht="12.75">
      <c r="A985" s="53"/>
    </row>
    <row r="986" ht="12.75">
      <c r="A986" s="53"/>
    </row>
    <row r="987" ht="12.75">
      <c r="A987" s="53"/>
    </row>
    <row r="988" ht="12.75">
      <c r="A988" s="53"/>
    </row>
    <row r="989" ht="12.75">
      <c r="A989" s="53"/>
    </row>
    <row r="990" ht="12.75">
      <c r="A990" s="53"/>
    </row>
    <row r="991" ht="12.75">
      <c r="A991" s="53"/>
    </row>
    <row r="992" ht="12.75">
      <c r="A992" s="53"/>
    </row>
    <row r="993" ht="12.75">
      <c r="A993" s="53"/>
    </row>
    <row r="994" ht="12.75">
      <c r="A994" s="53"/>
    </row>
    <row r="995" ht="12.75">
      <c r="A995" s="53"/>
    </row>
    <row r="996" ht="12.75">
      <c r="A996" s="53"/>
    </row>
    <row r="997" ht="12.75">
      <c r="A997" s="53"/>
    </row>
    <row r="998" ht="12.75">
      <c r="A998" s="53"/>
    </row>
    <row r="999" ht="12.75">
      <c r="A999" s="53"/>
    </row>
    <row r="1000" ht="12.75">
      <c r="A1000" s="53"/>
    </row>
    <row r="1001" ht="12.75">
      <c r="A1001" s="53"/>
    </row>
    <row r="1002" ht="12.75">
      <c r="A1002" s="53"/>
    </row>
    <row r="1003" ht="12.75">
      <c r="A1003" s="53"/>
    </row>
    <row r="1004" ht="12.75">
      <c r="A1004" s="53"/>
    </row>
    <row r="1005" ht="12.75">
      <c r="A1005" s="53"/>
    </row>
    <row r="1006" ht="12.75">
      <c r="A1006" s="53"/>
    </row>
    <row r="1007" ht="12.75">
      <c r="A1007" s="53"/>
    </row>
    <row r="1008" ht="12.75">
      <c r="A1008" s="53"/>
    </row>
    <row r="1009" ht="12.75">
      <c r="A1009" s="53"/>
    </row>
    <row r="1010" ht="12.75">
      <c r="A1010" s="53"/>
    </row>
    <row r="1011" ht="12.75">
      <c r="A1011" s="53"/>
    </row>
    <row r="1012" ht="12.75">
      <c r="A1012" s="53"/>
    </row>
    <row r="1013" ht="12.75">
      <c r="A1013" s="53"/>
    </row>
    <row r="1014" ht="12.75">
      <c r="A1014" s="53"/>
    </row>
    <row r="1015" ht="12.75">
      <c r="A1015" s="53"/>
    </row>
    <row r="1016" ht="12.75">
      <c r="A1016" s="53"/>
    </row>
    <row r="1017" ht="12.75">
      <c r="A1017" s="53"/>
    </row>
    <row r="1018" ht="12.75">
      <c r="A1018" s="53"/>
    </row>
    <row r="1019" ht="12.75">
      <c r="A1019" s="53"/>
    </row>
    <row r="1020" ht="12.75">
      <c r="A1020" s="53"/>
    </row>
    <row r="1021" ht="12.75">
      <c r="A1021" s="53"/>
    </row>
    <row r="1022" ht="12.75">
      <c r="A1022" s="53"/>
    </row>
    <row r="1023" ht="12.75">
      <c r="A1023" s="53"/>
    </row>
    <row r="1024" ht="12.75">
      <c r="A1024" s="53"/>
    </row>
    <row r="1025" ht="12.75">
      <c r="A1025" s="53"/>
    </row>
    <row r="1026" ht="12.75">
      <c r="A1026" s="53"/>
    </row>
    <row r="1027" ht="12.75">
      <c r="A1027" s="53"/>
    </row>
    <row r="1028" ht="12.75">
      <c r="A1028" s="53"/>
    </row>
    <row r="1029" ht="12.75">
      <c r="A1029" s="53"/>
    </row>
    <row r="1030" ht="12.75">
      <c r="A1030" s="53"/>
    </row>
    <row r="1031" ht="12.75">
      <c r="A1031" s="53"/>
    </row>
    <row r="1032" ht="12.75">
      <c r="A1032" s="53"/>
    </row>
    <row r="1033" ht="12.75">
      <c r="A1033" s="53"/>
    </row>
    <row r="1034" ht="12.75">
      <c r="A1034" s="53"/>
    </row>
    <row r="1035" ht="12.75">
      <c r="A1035" s="53"/>
    </row>
    <row r="1036" ht="12.75">
      <c r="A1036" s="53"/>
    </row>
    <row r="1037" ht="12.75">
      <c r="A1037" s="53"/>
    </row>
    <row r="1038" ht="12.75">
      <c r="A1038" s="53"/>
    </row>
    <row r="1039" ht="12.75">
      <c r="A1039" s="53"/>
    </row>
    <row r="1040" ht="12.75">
      <c r="A1040" s="53"/>
    </row>
    <row r="1041" ht="12.75">
      <c r="A1041" s="53"/>
    </row>
    <row r="1042" ht="12.75">
      <c r="A1042" s="53"/>
    </row>
    <row r="1043" ht="12.75">
      <c r="A1043" s="53"/>
    </row>
    <row r="1044" ht="12.75">
      <c r="A1044" s="53"/>
    </row>
    <row r="1045" ht="12.75">
      <c r="A1045" s="53"/>
    </row>
    <row r="1046" ht="12.75">
      <c r="A1046" s="53"/>
    </row>
    <row r="1047" ht="12.75">
      <c r="A1047" s="53"/>
    </row>
    <row r="1048" ht="12.75">
      <c r="A1048" s="53"/>
    </row>
    <row r="1049" ht="12.75">
      <c r="A1049" s="53"/>
    </row>
    <row r="1050" ht="12.75">
      <c r="A1050" s="53"/>
    </row>
    <row r="1051" ht="12.75">
      <c r="A1051" s="53"/>
    </row>
    <row r="1052" ht="12.75">
      <c r="A1052" s="53"/>
    </row>
    <row r="1053" ht="12.75">
      <c r="A1053" s="53"/>
    </row>
    <row r="1054" ht="12.75">
      <c r="A1054" s="53"/>
    </row>
    <row r="1055" ht="12.75">
      <c r="A1055" s="53"/>
    </row>
    <row r="1056" ht="12.75">
      <c r="A1056" s="53"/>
    </row>
    <row r="1057" ht="12.75">
      <c r="A1057" s="53"/>
    </row>
    <row r="1058" ht="12.75">
      <c r="A1058" s="53"/>
    </row>
    <row r="1059" ht="12.75">
      <c r="A1059" s="53"/>
    </row>
    <row r="1060" ht="12.75">
      <c r="A1060" s="53"/>
    </row>
    <row r="1061" ht="12.75">
      <c r="A1061" s="53"/>
    </row>
    <row r="1062" ht="12.75">
      <c r="A1062" s="53"/>
    </row>
    <row r="1063" ht="12.75">
      <c r="A1063" s="53"/>
    </row>
    <row r="1064" ht="12.75">
      <c r="A1064" s="53"/>
    </row>
    <row r="1065" ht="12.75">
      <c r="A1065" s="53"/>
    </row>
    <row r="1066" ht="12.75">
      <c r="A1066" s="53"/>
    </row>
    <row r="1067" ht="12.75">
      <c r="A1067" s="53"/>
    </row>
    <row r="1068" ht="12.75">
      <c r="A1068" s="53"/>
    </row>
    <row r="1069" ht="12.75">
      <c r="A1069" s="53"/>
    </row>
    <row r="1070" ht="12.75">
      <c r="A1070" s="53"/>
    </row>
    <row r="1071" ht="12.75">
      <c r="A1071" s="53"/>
    </row>
    <row r="1072" ht="12.75">
      <c r="A1072" s="53"/>
    </row>
    <row r="1073" ht="12.75">
      <c r="A1073" s="53"/>
    </row>
    <row r="1074" ht="12.75">
      <c r="A1074" s="53"/>
    </row>
    <row r="1075" ht="12.75">
      <c r="A1075" s="53"/>
    </row>
    <row r="1076" ht="12.75">
      <c r="A1076" s="53"/>
    </row>
    <row r="1077" ht="12.75">
      <c r="A1077" s="53"/>
    </row>
    <row r="1078" ht="12.75">
      <c r="A1078" s="53"/>
    </row>
    <row r="1079" ht="12.75">
      <c r="A1079" s="53"/>
    </row>
    <row r="1080" ht="12.75">
      <c r="A1080" s="53"/>
    </row>
    <row r="1081" ht="12.75">
      <c r="A1081" s="53"/>
    </row>
    <row r="1082" ht="12.75">
      <c r="A1082" s="53"/>
    </row>
    <row r="1083" ht="12.75">
      <c r="A1083" s="53"/>
    </row>
    <row r="1084" ht="12.75">
      <c r="A1084" s="53"/>
    </row>
    <row r="1085" ht="12.75">
      <c r="A1085" s="53"/>
    </row>
    <row r="1086" ht="12.75">
      <c r="A1086" s="53"/>
    </row>
    <row r="1087" ht="12.75">
      <c r="A1087" s="53"/>
    </row>
    <row r="1088" ht="12.75">
      <c r="A1088" s="53"/>
    </row>
    <row r="1089" ht="12.75">
      <c r="A1089" s="53"/>
    </row>
    <row r="1090" ht="12.75">
      <c r="A1090" s="53"/>
    </row>
    <row r="1091" ht="12.75">
      <c r="A1091" s="53"/>
    </row>
    <row r="1092" ht="12.75">
      <c r="A1092" s="53"/>
    </row>
    <row r="1093" ht="12.75">
      <c r="A1093" s="53"/>
    </row>
    <row r="1094" ht="12.75">
      <c r="A1094" s="53"/>
    </row>
    <row r="1095" ht="12.75">
      <c r="A1095" s="53"/>
    </row>
    <row r="1096" ht="12.75">
      <c r="A1096" s="53"/>
    </row>
    <row r="1097" ht="12.75">
      <c r="A1097" s="53"/>
    </row>
    <row r="1098" ht="12.75">
      <c r="A1098" s="53"/>
    </row>
    <row r="1099" ht="12.75">
      <c r="A1099" s="53"/>
    </row>
    <row r="1100" ht="12.75">
      <c r="A1100" s="53"/>
    </row>
    <row r="1101" ht="12.75">
      <c r="A1101" s="53"/>
    </row>
    <row r="1102" ht="12.75">
      <c r="A1102" s="53"/>
    </row>
    <row r="1103" ht="12.75">
      <c r="A1103" s="53"/>
    </row>
    <row r="1104" ht="12.75">
      <c r="A1104" s="53"/>
    </row>
    <row r="1105" ht="12.75">
      <c r="A1105" s="53"/>
    </row>
    <row r="1106" ht="12.75">
      <c r="A1106" s="53"/>
    </row>
    <row r="1107" ht="12.75">
      <c r="A1107" s="53"/>
    </row>
    <row r="1108" ht="12.75">
      <c r="A1108" s="53"/>
    </row>
    <row r="1109" ht="12.75">
      <c r="A1109" s="53"/>
    </row>
    <row r="1110" ht="12.75">
      <c r="A1110" s="53"/>
    </row>
    <row r="1111" ht="12.75">
      <c r="A1111" s="53"/>
    </row>
    <row r="1112" ht="12.75">
      <c r="A1112" s="53"/>
    </row>
    <row r="1113" ht="12.75">
      <c r="A1113" s="53"/>
    </row>
    <row r="1114" ht="12.75">
      <c r="A1114" s="53"/>
    </row>
    <row r="1115" ht="12.75">
      <c r="A1115" s="53"/>
    </row>
    <row r="1116" ht="12.75">
      <c r="A1116" s="53"/>
    </row>
    <row r="1117" ht="12.75">
      <c r="A1117" s="53"/>
    </row>
    <row r="1118" ht="12.75">
      <c r="A1118" s="53"/>
    </row>
    <row r="1119" ht="12.75">
      <c r="A1119" s="53"/>
    </row>
    <row r="1120" ht="12.75">
      <c r="A1120" s="53"/>
    </row>
    <row r="1121" ht="12.75">
      <c r="A1121" s="53"/>
    </row>
    <row r="1122" ht="12.75">
      <c r="A1122" s="53"/>
    </row>
    <row r="1123" ht="12.75">
      <c r="A1123" s="53"/>
    </row>
    <row r="1124" ht="12.75">
      <c r="A1124" s="53"/>
    </row>
    <row r="1125" ht="12.75">
      <c r="A1125" s="53"/>
    </row>
    <row r="1126" ht="12.75">
      <c r="A1126" s="53"/>
    </row>
    <row r="1127" ht="12.75">
      <c r="A1127" s="53"/>
    </row>
    <row r="1128" ht="12.75">
      <c r="A1128" s="53"/>
    </row>
    <row r="1129" ht="12.75">
      <c r="A1129" s="53"/>
    </row>
    <row r="1130" ht="12.75">
      <c r="A1130" s="53"/>
    </row>
    <row r="1131" ht="12.75">
      <c r="A1131" s="53"/>
    </row>
    <row r="1132" ht="12.75">
      <c r="A1132" s="53"/>
    </row>
    <row r="1133" ht="12.75">
      <c r="A1133" s="53"/>
    </row>
    <row r="1134" ht="12.75">
      <c r="A1134" s="53"/>
    </row>
    <row r="1135" ht="12.75">
      <c r="A1135" s="53"/>
    </row>
    <row r="1136" ht="12.75">
      <c r="A1136" s="53"/>
    </row>
    <row r="1137" ht="12.75">
      <c r="A1137" s="53"/>
    </row>
    <row r="1138" ht="12.75">
      <c r="A1138" s="53"/>
    </row>
    <row r="1139" ht="12.75">
      <c r="A1139" s="53"/>
    </row>
    <row r="1140" ht="12.75">
      <c r="A1140" s="53"/>
    </row>
    <row r="1141" ht="12.75">
      <c r="A1141" s="53"/>
    </row>
    <row r="1142" ht="12.75">
      <c r="A1142" s="53"/>
    </row>
    <row r="1143" ht="12.75">
      <c r="A1143" s="53"/>
    </row>
    <row r="1144" ht="12.75">
      <c r="A1144" s="53"/>
    </row>
    <row r="1145" ht="12.75">
      <c r="A1145" s="53"/>
    </row>
    <row r="1146" ht="12.75">
      <c r="A1146" s="53"/>
    </row>
    <row r="1147" ht="12.75">
      <c r="A1147" s="53"/>
    </row>
    <row r="1148" ht="12.75">
      <c r="A1148" s="53"/>
    </row>
    <row r="1149" ht="12.75">
      <c r="A1149" s="53"/>
    </row>
    <row r="1150" ht="12.75">
      <c r="A1150" s="53"/>
    </row>
    <row r="1151" ht="12.75">
      <c r="A1151" s="53"/>
    </row>
    <row r="1152" ht="12.75">
      <c r="A1152" s="53"/>
    </row>
    <row r="1153" ht="12.75">
      <c r="A1153" s="53"/>
    </row>
    <row r="1154" ht="12.75">
      <c r="A1154" s="53"/>
    </row>
    <row r="1155" ht="12.75">
      <c r="A1155" s="53"/>
    </row>
    <row r="1156" ht="12.75">
      <c r="A1156" s="53"/>
    </row>
    <row r="1157" ht="12.75">
      <c r="A1157" s="53"/>
    </row>
    <row r="1158" ht="12.75">
      <c r="A1158" s="53"/>
    </row>
    <row r="1159" ht="12.75">
      <c r="A1159" s="53"/>
    </row>
    <row r="1160" ht="12.75">
      <c r="A1160" s="53"/>
    </row>
    <row r="1161" ht="12.75">
      <c r="A1161" s="53"/>
    </row>
    <row r="1162" ht="12.75">
      <c r="A1162" s="53"/>
    </row>
    <row r="1163" ht="12.75">
      <c r="A1163" s="53"/>
    </row>
    <row r="1164" ht="12.75">
      <c r="A1164" s="53"/>
    </row>
    <row r="1165" ht="12.75">
      <c r="A1165" s="53"/>
    </row>
    <row r="1166" ht="12.75">
      <c r="A1166" s="53"/>
    </row>
    <row r="1167" ht="12.75">
      <c r="A1167" s="53"/>
    </row>
    <row r="1168" ht="12.75">
      <c r="A1168" s="53"/>
    </row>
    <row r="1169" ht="12.75">
      <c r="A1169" s="53"/>
    </row>
    <row r="1170" ht="12.75">
      <c r="A1170" s="53"/>
    </row>
    <row r="1171" ht="12.75">
      <c r="A1171" s="53"/>
    </row>
    <row r="1172" ht="12.75">
      <c r="A1172" s="53"/>
    </row>
    <row r="1173" ht="12.75">
      <c r="A1173" s="53"/>
    </row>
    <row r="1174" ht="12.75">
      <c r="A1174" s="53"/>
    </row>
    <row r="1175" ht="12.75">
      <c r="A1175" s="53"/>
    </row>
    <row r="1176" ht="12.75">
      <c r="A1176" s="53"/>
    </row>
    <row r="1177" ht="12.75">
      <c r="A1177" s="53"/>
    </row>
    <row r="1178" ht="12.75">
      <c r="A1178" s="53"/>
    </row>
    <row r="1179" ht="12.75">
      <c r="A1179" s="53"/>
    </row>
    <row r="1180" ht="12.75">
      <c r="A1180" s="53"/>
    </row>
    <row r="1181" ht="12.75">
      <c r="A1181" s="53"/>
    </row>
    <row r="1182" ht="12.75">
      <c r="A1182" s="53"/>
    </row>
    <row r="1183" ht="12.75">
      <c r="A1183" s="53"/>
    </row>
    <row r="1184" ht="12.75">
      <c r="A1184" s="53"/>
    </row>
    <row r="1185" ht="12.75">
      <c r="A1185" s="53"/>
    </row>
    <row r="1186" ht="12.75">
      <c r="A1186" s="53"/>
    </row>
    <row r="1187" ht="12.75">
      <c r="A1187" s="53"/>
    </row>
    <row r="1188" ht="12.75">
      <c r="A1188" s="53"/>
    </row>
    <row r="1189" ht="12.75">
      <c r="A1189" s="53"/>
    </row>
    <row r="1190" ht="12.75">
      <c r="A1190" s="53"/>
    </row>
    <row r="1191" ht="12.75">
      <c r="A1191" s="53"/>
    </row>
    <row r="1192" ht="12.75">
      <c r="A1192" s="53"/>
    </row>
    <row r="1193" ht="12.75">
      <c r="A1193" s="53"/>
    </row>
    <row r="1194" ht="12.75">
      <c r="A1194" s="53"/>
    </row>
    <row r="1195" ht="12.75">
      <c r="A1195" s="53"/>
    </row>
    <row r="1196" ht="12.75">
      <c r="A1196" s="53"/>
    </row>
    <row r="1197" ht="12.75">
      <c r="A1197" s="53"/>
    </row>
    <row r="1198" ht="12.75">
      <c r="A1198" s="53"/>
    </row>
    <row r="1199" ht="12.75">
      <c r="A1199" s="53"/>
    </row>
    <row r="1200" ht="12.75">
      <c r="A1200" s="53"/>
    </row>
    <row r="1201" ht="12.75">
      <c r="A1201" s="53"/>
    </row>
    <row r="1202" ht="12.75">
      <c r="A1202" s="53"/>
    </row>
    <row r="1203" ht="12.75">
      <c r="A1203" s="53"/>
    </row>
    <row r="1204" ht="12.75">
      <c r="A1204" s="53"/>
    </row>
    <row r="1205" ht="12.75">
      <c r="A1205" s="53"/>
    </row>
    <row r="1206" ht="12.75">
      <c r="A1206" s="53"/>
    </row>
    <row r="1207" ht="12.75">
      <c r="A1207" s="53"/>
    </row>
    <row r="1208" ht="12.75">
      <c r="A1208" s="53"/>
    </row>
    <row r="1209" ht="12.75">
      <c r="A1209" s="53"/>
    </row>
    <row r="1210" ht="12.75">
      <c r="A1210" s="53"/>
    </row>
    <row r="1211" ht="12.75">
      <c r="A1211" s="53"/>
    </row>
    <row r="1212" ht="12.75">
      <c r="A1212" s="53"/>
    </row>
    <row r="1213" ht="12.75">
      <c r="A1213" s="53"/>
    </row>
    <row r="1214" ht="12.75">
      <c r="A1214" s="53"/>
    </row>
    <row r="1215" ht="12.75">
      <c r="A1215" s="53"/>
    </row>
    <row r="1216" ht="12.75">
      <c r="A1216" s="53"/>
    </row>
    <row r="1217" ht="12.75">
      <c r="A1217" s="53"/>
    </row>
    <row r="1218" ht="12.75">
      <c r="A1218" s="53"/>
    </row>
    <row r="1219" ht="12.75">
      <c r="A1219" s="53"/>
    </row>
    <row r="1220" ht="12.75">
      <c r="A1220" s="53"/>
    </row>
    <row r="1221" ht="12.75">
      <c r="A1221" s="53"/>
    </row>
    <row r="1222" ht="12.75">
      <c r="A1222" s="53"/>
    </row>
    <row r="1223" ht="12.75">
      <c r="A1223" s="53"/>
    </row>
    <row r="1224" ht="12.75">
      <c r="A1224" s="53"/>
    </row>
    <row r="1225" ht="12.75">
      <c r="A1225" s="53"/>
    </row>
    <row r="1226" ht="12.75">
      <c r="A1226" s="53"/>
    </row>
    <row r="1227" ht="12.75">
      <c r="A1227" s="53"/>
    </row>
    <row r="1228" ht="12.75">
      <c r="A1228" s="53"/>
    </row>
    <row r="1229" ht="12.75">
      <c r="A1229" s="53"/>
    </row>
    <row r="1230" ht="12.75">
      <c r="A1230" s="53"/>
    </row>
    <row r="1231" ht="12.75">
      <c r="A1231" s="53"/>
    </row>
    <row r="1232" ht="12.75">
      <c r="A1232" s="53"/>
    </row>
    <row r="1233" ht="12.75">
      <c r="A1233" s="53"/>
    </row>
    <row r="1234" ht="12.75">
      <c r="A1234" s="53"/>
    </row>
    <row r="1235" ht="12.75">
      <c r="A1235" s="53"/>
    </row>
    <row r="1236" ht="12.75">
      <c r="A1236" s="53"/>
    </row>
    <row r="1237" ht="12.75">
      <c r="A1237" s="53"/>
    </row>
    <row r="1238" ht="12.75">
      <c r="A1238" s="53"/>
    </row>
    <row r="1239" ht="12.75">
      <c r="A1239" s="53"/>
    </row>
    <row r="1240" ht="12.75">
      <c r="A1240" s="53"/>
    </row>
    <row r="1241" ht="12.75">
      <c r="A1241" s="53"/>
    </row>
    <row r="1242" ht="12.75">
      <c r="A1242" s="53"/>
    </row>
    <row r="1243" ht="12.75">
      <c r="A1243" s="53"/>
    </row>
    <row r="1244" ht="12.75">
      <c r="A1244" s="53"/>
    </row>
    <row r="1245" ht="12.75">
      <c r="A1245" s="53"/>
    </row>
    <row r="1246" ht="12.75">
      <c r="A1246" s="53"/>
    </row>
    <row r="1247" ht="12.75">
      <c r="A1247" s="53"/>
    </row>
    <row r="1248" ht="12.75">
      <c r="A1248" s="53"/>
    </row>
    <row r="1249" ht="12.75">
      <c r="A1249" s="53"/>
    </row>
    <row r="1250" ht="12.75">
      <c r="A1250" s="53"/>
    </row>
    <row r="1251" ht="12.75">
      <c r="A1251" s="53"/>
    </row>
    <row r="1252" ht="12.75">
      <c r="A1252" s="53"/>
    </row>
    <row r="1253" ht="12.75">
      <c r="A1253" s="53"/>
    </row>
    <row r="1254" ht="12.75">
      <c r="A1254" s="53"/>
    </row>
    <row r="1255" ht="12.75">
      <c r="A1255" s="53"/>
    </row>
    <row r="1256" ht="12.75">
      <c r="A1256" s="53"/>
    </row>
    <row r="1257" ht="12.75">
      <c r="A1257" s="53"/>
    </row>
    <row r="1258" ht="12.75">
      <c r="A1258" s="53"/>
    </row>
    <row r="1259" ht="12.75">
      <c r="A1259" s="53"/>
    </row>
    <row r="1260" ht="12.75">
      <c r="A1260" s="53"/>
    </row>
    <row r="1261" ht="12.75">
      <c r="A1261" s="53"/>
    </row>
    <row r="1262" ht="12.75">
      <c r="A1262" s="53"/>
    </row>
    <row r="1263" ht="12.75">
      <c r="A1263" s="53"/>
    </row>
    <row r="1264" ht="12.75">
      <c r="A1264" s="53"/>
    </row>
    <row r="1265" ht="12.75">
      <c r="A1265" s="53"/>
    </row>
    <row r="1266" ht="12.75">
      <c r="A1266" s="53"/>
    </row>
    <row r="1267" ht="12.75">
      <c r="A1267" s="53"/>
    </row>
    <row r="1268" ht="12.75">
      <c r="A1268" s="53"/>
    </row>
    <row r="1269" ht="12.75">
      <c r="A1269" s="53"/>
    </row>
    <row r="1270" ht="12.75">
      <c r="A1270" s="53"/>
    </row>
    <row r="1271" ht="12.75">
      <c r="A1271" s="53"/>
    </row>
    <row r="1272" ht="12.75">
      <c r="A1272" s="53"/>
    </row>
    <row r="1273" ht="12.75">
      <c r="A1273" s="53"/>
    </row>
    <row r="1274" ht="12.75">
      <c r="A1274" s="53"/>
    </row>
    <row r="1275" ht="12.75">
      <c r="A1275" s="53"/>
    </row>
    <row r="1276" ht="12.75">
      <c r="A1276" s="53"/>
    </row>
    <row r="1277" ht="12.75">
      <c r="A1277" s="53"/>
    </row>
    <row r="1278" ht="12.75">
      <c r="A1278" s="53"/>
    </row>
    <row r="1279" ht="12.75">
      <c r="A1279" s="53"/>
    </row>
    <row r="1280" ht="12.75">
      <c r="A1280" s="53"/>
    </row>
    <row r="1281" ht="12.75">
      <c r="A1281" s="53"/>
    </row>
    <row r="1282" ht="12.75">
      <c r="A1282" s="53"/>
    </row>
    <row r="1283" ht="12.75">
      <c r="A1283" s="53"/>
    </row>
    <row r="1284" ht="12.75">
      <c r="A1284" s="53"/>
    </row>
    <row r="1285" ht="12.75">
      <c r="A1285" s="53"/>
    </row>
    <row r="1286" ht="12.75">
      <c r="A1286" s="53"/>
    </row>
    <row r="1287" ht="12.75">
      <c r="A1287" s="53"/>
    </row>
    <row r="1288" ht="12.75">
      <c r="A1288" s="53"/>
    </row>
    <row r="1289" ht="12.75">
      <c r="A1289" s="53"/>
    </row>
    <row r="1290" ht="12.75">
      <c r="A1290" s="53"/>
    </row>
    <row r="1291" ht="12.75">
      <c r="A1291" s="53"/>
    </row>
    <row r="1292" ht="12.75">
      <c r="A1292" s="53"/>
    </row>
    <row r="1293" ht="12.75">
      <c r="A1293" s="53"/>
    </row>
    <row r="1294" ht="12.75">
      <c r="A1294" s="53"/>
    </row>
    <row r="1295" ht="12.75">
      <c r="A1295" s="53"/>
    </row>
    <row r="1296" ht="12.75">
      <c r="A1296" s="53"/>
    </row>
    <row r="1297" ht="12.75">
      <c r="A1297" s="53"/>
    </row>
    <row r="1298" ht="12.75">
      <c r="A1298" s="53"/>
    </row>
    <row r="1299" ht="12.75">
      <c r="A1299" s="53"/>
    </row>
    <row r="1300" ht="12.75">
      <c r="A1300" s="53"/>
    </row>
    <row r="1301" ht="12.75">
      <c r="A1301" s="53"/>
    </row>
    <row r="1302" ht="12.75">
      <c r="A1302" s="53"/>
    </row>
    <row r="1303" ht="12.75">
      <c r="A1303" s="53"/>
    </row>
    <row r="1304" ht="12.75">
      <c r="A1304" s="53"/>
    </row>
    <row r="1305" ht="12.75">
      <c r="A1305" s="53"/>
    </row>
    <row r="1306" ht="12.75">
      <c r="A1306" s="53"/>
    </row>
    <row r="1307" ht="12.75">
      <c r="A1307" s="53"/>
    </row>
    <row r="1308" ht="12.75">
      <c r="A1308" s="53"/>
    </row>
    <row r="1309" ht="12.75">
      <c r="A1309" s="53"/>
    </row>
    <row r="1310" ht="12.75">
      <c r="A1310" s="53"/>
    </row>
    <row r="1311" ht="12.75">
      <c r="A1311" s="53"/>
    </row>
    <row r="1312" ht="12.75">
      <c r="A1312" s="53"/>
    </row>
    <row r="1313" ht="12.75">
      <c r="A1313" s="53"/>
    </row>
    <row r="1314" ht="12.75">
      <c r="A1314" s="53"/>
    </row>
    <row r="1315" ht="12.75">
      <c r="A1315" s="53"/>
    </row>
    <row r="1316" ht="12.75">
      <c r="A1316" s="53"/>
    </row>
    <row r="1317" ht="12.75">
      <c r="A1317" s="53"/>
    </row>
    <row r="1318" ht="12.75">
      <c r="A1318" s="53"/>
    </row>
    <row r="1319" ht="12.75">
      <c r="A1319" s="53"/>
    </row>
    <row r="1320" ht="12.75">
      <c r="A1320" s="53"/>
    </row>
    <row r="1321" ht="12.75">
      <c r="A1321" s="53"/>
    </row>
    <row r="1322" ht="12.75">
      <c r="A1322" s="53"/>
    </row>
    <row r="1323" ht="12.75">
      <c r="A1323" s="53"/>
    </row>
    <row r="1324" ht="12.75">
      <c r="A1324" s="53"/>
    </row>
    <row r="1325" ht="12.75">
      <c r="A1325" s="53"/>
    </row>
    <row r="1326" ht="12.75">
      <c r="A1326" s="53"/>
    </row>
    <row r="1327" ht="12.75">
      <c r="A1327" s="53"/>
    </row>
    <row r="1328" ht="12.75">
      <c r="A1328" s="53"/>
    </row>
    <row r="1329" ht="12.75">
      <c r="A1329" s="53"/>
    </row>
    <row r="1330" ht="12.75">
      <c r="A1330" s="53"/>
    </row>
    <row r="1331" ht="12.75">
      <c r="A1331" s="53"/>
    </row>
    <row r="1332" ht="12.75">
      <c r="A1332" s="53"/>
    </row>
    <row r="1333" ht="12.75">
      <c r="A1333" s="53"/>
    </row>
    <row r="1334" ht="12.75">
      <c r="A1334" s="53"/>
    </row>
    <row r="1335" ht="12.75">
      <c r="A1335" s="53"/>
    </row>
    <row r="1336" ht="12.75">
      <c r="A1336" s="53"/>
    </row>
    <row r="1337" ht="12.75">
      <c r="A1337" s="53"/>
    </row>
    <row r="1338" ht="12.75">
      <c r="A1338" s="53"/>
    </row>
    <row r="1339" ht="12.75">
      <c r="A1339" s="53"/>
    </row>
    <row r="1340" ht="12.75">
      <c r="A1340" s="53"/>
    </row>
    <row r="1341" ht="12.75">
      <c r="A1341" s="53"/>
    </row>
    <row r="1342" ht="12.75">
      <c r="A1342" s="53"/>
    </row>
    <row r="1343" ht="12.75">
      <c r="A1343" s="53"/>
    </row>
    <row r="1344" ht="12.75">
      <c r="A1344" s="53"/>
    </row>
    <row r="1345" ht="12.75">
      <c r="A1345" s="53"/>
    </row>
    <row r="1346" ht="12.75">
      <c r="A1346" s="53"/>
    </row>
    <row r="1347" ht="12.75">
      <c r="A1347" s="53"/>
    </row>
    <row r="1348" ht="12.75">
      <c r="A1348" s="53"/>
    </row>
    <row r="1349" ht="12.75">
      <c r="A1349" s="53"/>
    </row>
    <row r="1350" ht="12.75">
      <c r="A1350" s="53"/>
    </row>
    <row r="1351" ht="12.75">
      <c r="A1351" s="53"/>
    </row>
    <row r="1352" ht="12.75">
      <c r="A1352" s="53"/>
    </row>
    <row r="1353" ht="12.75">
      <c r="A1353" s="53"/>
    </row>
    <row r="1354" ht="12.75">
      <c r="A1354" s="53"/>
    </row>
    <row r="1355" ht="12.75">
      <c r="A1355" s="53"/>
    </row>
    <row r="1356" ht="12.75">
      <c r="A1356" s="53"/>
    </row>
    <row r="1357" ht="12.75">
      <c r="A1357" s="53"/>
    </row>
    <row r="1358" ht="12.75">
      <c r="A1358" s="53"/>
    </row>
    <row r="1359" ht="12.75">
      <c r="A1359" s="53"/>
    </row>
    <row r="1360" ht="12.75">
      <c r="A1360" s="53"/>
    </row>
    <row r="1361" ht="12.75">
      <c r="A1361" s="53"/>
    </row>
    <row r="1362" ht="12.75">
      <c r="A1362" s="53"/>
    </row>
    <row r="1363" ht="12.75">
      <c r="A1363" s="53"/>
    </row>
    <row r="1364" ht="12.75">
      <c r="A1364" s="53"/>
    </row>
    <row r="1365" ht="12.75">
      <c r="A1365" s="53"/>
    </row>
    <row r="1366" ht="12.75">
      <c r="A1366" s="53"/>
    </row>
    <row r="1367" ht="12.75">
      <c r="A1367" s="53"/>
    </row>
    <row r="1368" ht="12.75">
      <c r="A1368" s="53"/>
    </row>
    <row r="1369" ht="12.75">
      <c r="A1369" s="53"/>
    </row>
    <row r="1370" ht="12.75">
      <c r="A1370" s="53"/>
    </row>
    <row r="1371" ht="12.75">
      <c r="A1371" s="53"/>
    </row>
    <row r="1372" ht="12.75">
      <c r="A1372" s="53"/>
    </row>
    <row r="1373" ht="12.75">
      <c r="A1373" s="53"/>
    </row>
    <row r="1374" ht="12.75">
      <c r="A1374" s="53"/>
    </row>
    <row r="1375" ht="12.75">
      <c r="A1375" s="53"/>
    </row>
    <row r="1376" ht="12.75">
      <c r="A1376" s="53"/>
    </row>
    <row r="1377" ht="12.75">
      <c r="A1377" s="53"/>
    </row>
    <row r="1378" ht="12.75">
      <c r="A1378" s="53"/>
    </row>
    <row r="1379" ht="12.75">
      <c r="A1379" s="53"/>
    </row>
    <row r="1380" ht="12.75">
      <c r="A1380" s="53"/>
    </row>
    <row r="1381" ht="12.75">
      <c r="A1381" s="53"/>
    </row>
    <row r="1382" ht="12.75">
      <c r="A1382" s="53"/>
    </row>
    <row r="1383" ht="12.75">
      <c r="A1383" s="53"/>
    </row>
    <row r="1384" ht="12.75">
      <c r="A1384" s="53"/>
    </row>
    <row r="1385" ht="12.75">
      <c r="A1385" s="53"/>
    </row>
    <row r="1386" ht="12.75">
      <c r="A1386" s="53"/>
    </row>
    <row r="1387" ht="12.75">
      <c r="A1387" s="53"/>
    </row>
    <row r="1388" ht="12.75">
      <c r="A1388" s="53"/>
    </row>
    <row r="1389" ht="12.75">
      <c r="A1389" s="53"/>
    </row>
    <row r="1390" ht="12.75">
      <c r="A1390" s="53"/>
    </row>
    <row r="1391" ht="12.75">
      <c r="A1391" s="53"/>
    </row>
    <row r="1392" ht="12.75">
      <c r="A1392" s="53"/>
    </row>
    <row r="1393" ht="12.75">
      <c r="A1393" s="53"/>
    </row>
    <row r="1394" ht="12.75">
      <c r="A1394" s="53"/>
    </row>
    <row r="1395" ht="12.75">
      <c r="A1395" s="53"/>
    </row>
    <row r="1396" ht="12.75">
      <c r="A1396" s="53"/>
    </row>
    <row r="1397" ht="12.75">
      <c r="A1397" s="53"/>
    </row>
    <row r="1398" ht="12.75">
      <c r="A1398" s="53"/>
    </row>
    <row r="1399" ht="12.75">
      <c r="A1399" s="53"/>
    </row>
    <row r="1400" ht="12.75">
      <c r="A1400" s="53"/>
    </row>
    <row r="1401" ht="12.75">
      <c r="A1401" s="53"/>
    </row>
    <row r="1402" ht="12.75">
      <c r="A1402" s="53"/>
    </row>
    <row r="1403" ht="12.75">
      <c r="A1403" s="53"/>
    </row>
    <row r="1404" ht="12.75">
      <c r="A1404" s="53"/>
    </row>
    <row r="1405" ht="12.75">
      <c r="A1405" s="53"/>
    </row>
    <row r="1406" ht="12.75">
      <c r="A1406" s="53"/>
    </row>
    <row r="1407" ht="12.75">
      <c r="A1407" s="53"/>
    </row>
    <row r="1408" ht="12.75">
      <c r="A1408" s="53"/>
    </row>
    <row r="1409" ht="12.75">
      <c r="A1409" s="53"/>
    </row>
    <row r="1410" ht="12.75">
      <c r="A1410" s="53"/>
    </row>
    <row r="1411" ht="12.75">
      <c r="A1411" s="53"/>
    </row>
    <row r="1412" ht="12.75">
      <c r="A1412" s="53"/>
    </row>
    <row r="1413" ht="12.75">
      <c r="A1413" s="53"/>
    </row>
    <row r="1414" ht="12.75">
      <c r="A1414" s="53"/>
    </row>
    <row r="1415" ht="12.75">
      <c r="A1415" s="53"/>
    </row>
    <row r="1416" ht="12.75">
      <c r="A1416" s="53"/>
    </row>
    <row r="1417" ht="12.75">
      <c r="A1417" s="53"/>
    </row>
    <row r="1418" ht="12.75">
      <c r="A1418" s="53"/>
    </row>
    <row r="1419" ht="12.75">
      <c r="A1419" s="53"/>
    </row>
    <row r="1420" ht="12.75">
      <c r="A1420" s="53"/>
    </row>
    <row r="1421" ht="12.75">
      <c r="A1421" s="53"/>
    </row>
    <row r="1422" ht="12.75">
      <c r="A1422" s="53"/>
    </row>
    <row r="1423" ht="12.75">
      <c r="A1423" s="53"/>
    </row>
    <row r="1424" ht="12.75">
      <c r="A1424" s="53"/>
    </row>
    <row r="1425" ht="12.75">
      <c r="A1425" s="53"/>
    </row>
    <row r="1426" ht="12.75">
      <c r="A1426" s="53"/>
    </row>
    <row r="1427" ht="12.75">
      <c r="A1427" s="53"/>
    </row>
    <row r="1428" ht="12.75">
      <c r="A1428" s="53"/>
    </row>
    <row r="1429" ht="12.75">
      <c r="A1429" s="53"/>
    </row>
    <row r="1430" ht="12.75">
      <c r="A1430" s="53"/>
    </row>
    <row r="1431" ht="12.75">
      <c r="A1431" s="53"/>
    </row>
    <row r="1432" ht="12.75">
      <c r="A1432" s="53"/>
    </row>
    <row r="1433" ht="12.75">
      <c r="A1433" s="53"/>
    </row>
    <row r="1434" ht="12.75">
      <c r="A1434" s="53"/>
    </row>
    <row r="1435" ht="12.75">
      <c r="A1435" s="53"/>
    </row>
    <row r="1436" ht="12.75">
      <c r="A1436" s="53"/>
    </row>
    <row r="1437" ht="12.75">
      <c r="A1437" s="53"/>
    </row>
    <row r="1438" ht="12.75">
      <c r="A1438" s="53"/>
    </row>
    <row r="1439" ht="12.75">
      <c r="A1439" s="53"/>
    </row>
    <row r="1440" ht="12.75">
      <c r="A1440" s="53"/>
    </row>
    <row r="1441" ht="12.75">
      <c r="A1441" s="53"/>
    </row>
    <row r="1442" ht="12.75">
      <c r="A1442" s="53"/>
    </row>
    <row r="1443" ht="12.75">
      <c r="A1443" s="53"/>
    </row>
    <row r="1444" ht="12.75">
      <c r="A1444" s="53"/>
    </row>
    <row r="1445" ht="12.75">
      <c r="A1445" s="53"/>
    </row>
    <row r="1446" ht="12.75">
      <c r="A1446" s="53"/>
    </row>
    <row r="1447" ht="12.75">
      <c r="A1447" s="53"/>
    </row>
    <row r="1448" ht="12.75">
      <c r="A1448" s="53"/>
    </row>
    <row r="1449" ht="12.75">
      <c r="A1449" s="53"/>
    </row>
    <row r="1450" ht="12.75">
      <c r="A1450" s="53"/>
    </row>
    <row r="1451" ht="12.75">
      <c r="A1451" s="53"/>
    </row>
    <row r="1452" ht="12.75">
      <c r="A1452" s="53"/>
    </row>
    <row r="1453" ht="12.75">
      <c r="A1453" s="53"/>
    </row>
    <row r="1454" ht="12.75">
      <c r="A1454" s="53"/>
    </row>
    <row r="1455" ht="12.75">
      <c r="A1455" s="53"/>
    </row>
    <row r="1456" ht="12.75">
      <c r="A1456" s="53"/>
    </row>
    <row r="1457" ht="12.75">
      <c r="A1457" s="53"/>
    </row>
    <row r="1458" ht="12.75">
      <c r="A1458" s="53"/>
    </row>
    <row r="1459" ht="12.75">
      <c r="A1459" s="53"/>
    </row>
    <row r="1460" ht="12.75">
      <c r="A1460" s="53"/>
    </row>
    <row r="1461" ht="12.75">
      <c r="A1461" s="53"/>
    </row>
    <row r="1462" ht="12.75">
      <c r="A1462" s="53"/>
    </row>
    <row r="1463" ht="12.75">
      <c r="A1463" s="53"/>
    </row>
    <row r="1464" ht="12.75">
      <c r="A1464" s="53"/>
    </row>
    <row r="1465" ht="12.75">
      <c r="A1465" s="53"/>
    </row>
    <row r="1466" ht="12.75">
      <c r="A1466" s="53"/>
    </row>
    <row r="1467" ht="12.75">
      <c r="A1467" s="53"/>
    </row>
    <row r="1468" ht="12.75">
      <c r="A1468" s="53"/>
    </row>
    <row r="1469" ht="12.75">
      <c r="A1469" s="53"/>
    </row>
    <row r="1470" ht="12.75">
      <c r="A1470" s="53"/>
    </row>
    <row r="1471" ht="12.75">
      <c r="A1471" s="53"/>
    </row>
    <row r="1472" ht="12.75">
      <c r="A1472" s="53"/>
    </row>
    <row r="1473" ht="12.75">
      <c r="A1473" s="53"/>
    </row>
    <row r="1474" ht="12.75">
      <c r="A1474" s="53"/>
    </row>
    <row r="1475" ht="12.75">
      <c r="A1475" s="53"/>
    </row>
    <row r="1476" ht="12.75">
      <c r="A1476" s="53"/>
    </row>
    <row r="1477" ht="12.75">
      <c r="A1477" s="53"/>
    </row>
    <row r="1478" ht="12.75">
      <c r="A1478" s="53"/>
    </row>
    <row r="1479" ht="12.75">
      <c r="A1479" s="53"/>
    </row>
    <row r="1480" ht="12.75">
      <c r="A1480" s="53"/>
    </row>
    <row r="1481" ht="12.75">
      <c r="A1481" s="53"/>
    </row>
    <row r="1482" ht="12.75">
      <c r="A1482" s="53"/>
    </row>
    <row r="1483" ht="12.75">
      <c r="A1483" s="53"/>
    </row>
    <row r="1484" ht="12.75">
      <c r="A1484" s="53"/>
    </row>
    <row r="1485" ht="12.75">
      <c r="A1485" s="53"/>
    </row>
    <row r="1486" ht="12.75">
      <c r="A1486" s="53"/>
    </row>
    <row r="1487" ht="12.75">
      <c r="A1487" s="53"/>
    </row>
    <row r="1488" ht="12.75">
      <c r="A1488" s="53"/>
    </row>
    <row r="1489" ht="12.75">
      <c r="A1489" s="53"/>
    </row>
    <row r="1490" ht="12.75">
      <c r="A1490" s="53"/>
    </row>
    <row r="1491" ht="12.75">
      <c r="A1491" s="53"/>
    </row>
    <row r="1492" ht="12.75">
      <c r="A1492" s="53"/>
    </row>
    <row r="1493" ht="12.75">
      <c r="A1493" s="53"/>
    </row>
    <row r="1494" ht="12.75">
      <c r="A1494" s="53"/>
    </row>
    <row r="1495" ht="12.75">
      <c r="A1495" s="53"/>
    </row>
    <row r="1496" ht="12.75">
      <c r="A1496" s="53"/>
    </row>
    <row r="1497" ht="12.75">
      <c r="A1497" s="53"/>
    </row>
    <row r="1498" ht="12.75">
      <c r="A1498" s="53"/>
    </row>
    <row r="1499" ht="12.75">
      <c r="A1499" s="53"/>
    </row>
    <row r="1500" ht="12.75">
      <c r="A1500" s="53"/>
    </row>
    <row r="1501" ht="12.75">
      <c r="A1501" s="53"/>
    </row>
    <row r="1502" ht="12.75">
      <c r="A1502" s="53"/>
    </row>
    <row r="1503" ht="12.75">
      <c r="A1503" s="53"/>
    </row>
    <row r="1504" ht="12.75">
      <c r="A1504" s="53"/>
    </row>
    <row r="1505" ht="12.75">
      <c r="A1505" s="53"/>
    </row>
    <row r="1506" ht="12.75">
      <c r="A1506" s="53"/>
    </row>
    <row r="1507" ht="12.75">
      <c r="A1507" s="53"/>
    </row>
    <row r="1508" ht="12.75">
      <c r="A1508" s="53"/>
    </row>
    <row r="1509" ht="12.75">
      <c r="A1509" s="53"/>
    </row>
    <row r="1510" ht="12.75">
      <c r="A1510" s="53"/>
    </row>
    <row r="1511" ht="12.75">
      <c r="A1511" s="53"/>
    </row>
    <row r="1512" ht="12.75">
      <c r="A1512" s="53"/>
    </row>
    <row r="1513" ht="12.75">
      <c r="A1513" s="53"/>
    </row>
    <row r="1514" ht="12.75">
      <c r="A1514" s="53"/>
    </row>
    <row r="1515" ht="12.75">
      <c r="A1515" s="53"/>
    </row>
    <row r="1516" ht="12.75">
      <c r="A1516" s="53"/>
    </row>
    <row r="1517" ht="12.75">
      <c r="A1517" s="53"/>
    </row>
    <row r="1518" ht="12.75">
      <c r="A1518" s="53"/>
    </row>
    <row r="1519" ht="12.75">
      <c r="A1519" s="53"/>
    </row>
    <row r="1520" ht="12.75">
      <c r="A1520" s="53"/>
    </row>
    <row r="1521" ht="12.75">
      <c r="A1521" s="53"/>
    </row>
    <row r="1522" ht="12.75">
      <c r="A1522" s="53"/>
    </row>
    <row r="1523" ht="12.75">
      <c r="A1523" s="53"/>
    </row>
    <row r="1524" ht="12.75">
      <c r="A1524" s="53"/>
    </row>
    <row r="1525" ht="12.75">
      <c r="A1525" s="53"/>
    </row>
    <row r="1526" ht="12.75">
      <c r="A1526" s="53"/>
    </row>
    <row r="1527" ht="12.75">
      <c r="A1527" s="53"/>
    </row>
    <row r="1528" ht="12.75">
      <c r="A1528" s="53"/>
    </row>
    <row r="1529" ht="12.75">
      <c r="A1529" s="53"/>
    </row>
    <row r="1530" ht="12.75">
      <c r="A1530" s="53"/>
    </row>
    <row r="1531" ht="12.75">
      <c r="A1531" s="53"/>
    </row>
    <row r="1532" ht="12.75">
      <c r="A1532" s="53"/>
    </row>
    <row r="1533" ht="12.75">
      <c r="A1533" s="53"/>
    </row>
    <row r="1534" ht="12.75">
      <c r="A1534" s="53"/>
    </row>
    <row r="1535" ht="12.75">
      <c r="A1535" s="53"/>
    </row>
    <row r="1536" ht="12.75">
      <c r="A1536" s="53"/>
    </row>
    <row r="1537" ht="12.75">
      <c r="A1537" s="53"/>
    </row>
    <row r="1538" ht="12.75">
      <c r="A1538" s="53"/>
    </row>
    <row r="1539" ht="12.75">
      <c r="A1539" s="53"/>
    </row>
    <row r="1540" ht="12.75">
      <c r="A1540" s="53"/>
    </row>
    <row r="1541" ht="12.75">
      <c r="A1541" s="53"/>
    </row>
    <row r="1542" ht="12.75">
      <c r="A1542" s="53"/>
    </row>
    <row r="1543" ht="12.75">
      <c r="A1543" s="53"/>
    </row>
    <row r="1544" ht="12.75">
      <c r="A1544" s="53"/>
    </row>
    <row r="1545" ht="12.75">
      <c r="A1545" s="53"/>
    </row>
    <row r="1546" ht="12.75">
      <c r="A1546" s="53"/>
    </row>
    <row r="1547" ht="12.75">
      <c r="A1547" s="53"/>
    </row>
    <row r="1548" ht="12.75">
      <c r="A1548" s="53"/>
    </row>
    <row r="1549" ht="12.75">
      <c r="A1549" s="53"/>
    </row>
    <row r="1550" ht="12.75">
      <c r="A1550" s="53"/>
    </row>
    <row r="1551" ht="12.75">
      <c r="A1551" s="53"/>
    </row>
    <row r="1552" ht="12.75">
      <c r="A1552" s="53"/>
    </row>
    <row r="1553" ht="12.75">
      <c r="A1553" s="53"/>
    </row>
    <row r="1554" ht="12.75">
      <c r="A1554" s="53"/>
    </row>
    <row r="1555" ht="12.75">
      <c r="A1555" s="53"/>
    </row>
    <row r="1556" ht="12.75">
      <c r="A1556" s="53"/>
    </row>
    <row r="1557" ht="12.75">
      <c r="A1557" s="53"/>
    </row>
    <row r="1558" ht="12.75">
      <c r="A1558" s="53"/>
    </row>
    <row r="1559" ht="12.75">
      <c r="A1559" s="53"/>
    </row>
    <row r="1560" ht="12.75">
      <c r="A1560" s="53"/>
    </row>
    <row r="1561" ht="12.75">
      <c r="A1561" s="53"/>
    </row>
    <row r="1562" ht="12.75">
      <c r="A1562" s="53"/>
    </row>
    <row r="1563" ht="12.75">
      <c r="A1563" s="53"/>
    </row>
    <row r="1564" ht="12.75">
      <c r="A1564" s="53"/>
    </row>
    <row r="1565" ht="12.75">
      <c r="A1565" s="53"/>
    </row>
    <row r="1566" ht="12.75">
      <c r="A1566" s="53"/>
    </row>
    <row r="1567" ht="12.75">
      <c r="A1567" s="53"/>
    </row>
    <row r="1568" ht="12.75">
      <c r="A1568" s="53"/>
    </row>
    <row r="1569" ht="12.75">
      <c r="A1569" s="53"/>
    </row>
    <row r="1570" ht="12.75">
      <c r="A1570" s="53"/>
    </row>
    <row r="1571" ht="12.75">
      <c r="A1571" s="53"/>
    </row>
    <row r="1572" ht="12.75">
      <c r="A1572" s="53"/>
    </row>
    <row r="1573" ht="12.75">
      <c r="A1573" s="53"/>
    </row>
    <row r="1574" ht="12.75">
      <c r="A1574" s="53"/>
    </row>
    <row r="1575" ht="12.75">
      <c r="A1575" s="53"/>
    </row>
    <row r="1576" ht="12.75">
      <c r="A1576" s="53"/>
    </row>
    <row r="1577" ht="12.75">
      <c r="A1577" s="53"/>
    </row>
    <row r="1578" ht="12.75">
      <c r="A1578" s="53"/>
    </row>
    <row r="1579" ht="12.75">
      <c r="A1579" s="53"/>
    </row>
    <row r="1580" ht="12.75">
      <c r="A1580" s="53"/>
    </row>
    <row r="1581" ht="12.75">
      <c r="A1581" s="53"/>
    </row>
    <row r="1582" ht="12.75">
      <c r="A1582" s="53"/>
    </row>
    <row r="1583" ht="12.75">
      <c r="A1583" s="53"/>
    </row>
    <row r="1584" ht="12.75">
      <c r="A1584" s="53"/>
    </row>
    <row r="1585" ht="12.75">
      <c r="A1585" s="53"/>
    </row>
    <row r="1586" ht="12.75">
      <c r="A1586" s="53"/>
    </row>
    <row r="1587" ht="12.75">
      <c r="A1587" s="53"/>
    </row>
    <row r="1588" ht="12.75">
      <c r="A1588" s="53"/>
    </row>
    <row r="1589" ht="12.75">
      <c r="A1589" s="53"/>
    </row>
    <row r="1590" ht="12.75">
      <c r="A1590" s="53"/>
    </row>
    <row r="1591" ht="12.75">
      <c r="A1591" s="53"/>
    </row>
    <row r="1592" ht="12.75">
      <c r="A1592" s="53"/>
    </row>
    <row r="1593" ht="12.75">
      <c r="A1593" s="53"/>
    </row>
    <row r="1594" ht="12.75">
      <c r="A1594" s="53"/>
    </row>
    <row r="1595" ht="12.75">
      <c r="A1595" s="53"/>
    </row>
    <row r="1596" ht="12.75">
      <c r="A1596" s="53"/>
    </row>
    <row r="1597" ht="12.75">
      <c r="A1597" s="53"/>
    </row>
    <row r="1598" ht="12.75">
      <c r="A1598" s="53"/>
    </row>
    <row r="1599" ht="12.75">
      <c r="A1599" s="53"/>
    </row>
    <row r="1600" ht="12.75">
      <c r="A1600" s="53"/>
    </row>
    <row r="1601" ht="12.75">
      <c r="A1601" s="53"/>
    </row>
    <row r="1602" ht="12.75">
      <c r="A1602" s="53"/>
    </row>
    <row r="1603" ht="12.75">
      <c r="A1603" s="53"/>
    </row>
    <row r="1604" ht="12.75">
      <c r="A1604" s="53"/>
    </row>
    <row r="1605" ht="12.75">
      <c r="A1605" s="53"/>
    </row>
    <row r="1606" ht="12.75">
      <c r="A1606" s="53"/>
    </row>
    <row r="1607" ht="12.75">
      <c r="A1607" s="53"/>
    </row>
    <row r="1608" ht="12.75">
      <c r="A1608" s="53"/>
    </row>
    <row r="1609" ht="12.75">
      <c r="A1609" s="53"/>
    </row>
    <row r="1610" ht="12.75">
      <c r="A1610" s="53"/>
    </row>
    <row r="1611" ht="12.75">
      <c r="A1611" s="53"/>
    </row>
    <row r="1612" ht="12.75">
      <c r="A1612" s="53"/>
    </row>
    <row r="1613" ht="12.75">
      <c r="A1613" s="53"/>
    </row>
    <row r="1614" ht="12.75">
      <c r="A1614" s="53"/>
    </row>
    <row r="1615" ht="12.75">
      <c r="A1615" s="53"/>
    </row>
    <row r="1616" ht="12.75">
      <c r="A1616" s="53"/>
    </row>
    <row r="1617" ht="12.75">
      <c r="A1617" s="53"/>
    </row>
    <row r="1618" ht="12.75">
      <c r="A1618" s="53"/>
    </row>
    <row r="1619" ht="12.75">
      <c r="A1619" s="53"/>
    </row>
    <row r="1620" ht="12.75">
      <c r="A1620" s="53"/>
    </row>
    <row r="1621" ht="12.75">
      <c r="A1621" s="53"/>
    </row>
    <row r="1622" ht="12.75">
      <c r="A1622" s="53"/>
    </row>
    <row r="1623" ht="12.75">
      <c r="A1623" s="53"/>
    </row>
    <row r="1624" ht="12.75">
      <c r="A1624" s="53"/>
    </row>
    <row r="1625" ht="12.75">
      <c r="A1625" s="53"/>
    </row>
    <row r="1626" ht="12.75">
      <c r="A1626" s="53"/>
    </row>
    <row r="1627" ht="12.75">
      <c r="A1627" s="53"/>
    </row>
    <row r="1628" ht="12.75">
      <c r="A1628" s="53"/>
    </row>
    <row r="1629" ht="12.75">
      <c r="A1629" s="53"/>
    </row>
    <row r="1630" ht="12.75">
      <c r="A1630" s="53"/>
    </row>
    <row r="1631" ht="12.75">
      <c r="A1631" s="53"/>
    </row>
    <row r="1632" ht="12.75">
      <c r="A1632" s="53"/>
    </row>
    <row r="1633" ht="12.75">
      <c r="A1633" s="53"/>
    </row>
    <row r="1634" ht="12.75">
      <c r="A1634" s="53"/>
    </row>
    <row r="1635" ht="12.75">
      <c r="A1635" s="53"/>
    </row>
    <row r="1636" ht="12.75">
      <c r="A1636" s="53"/>
    </row>
    <row r="1637" ht="12.75">
      <c r="A1637" s="53"/>
    </row>
    <row r="1638" ht="12.75">
      <c r="A1638" s="53"/>
    </row>
    <row r="1639" ht="12.75">
      <c r="A1639" s="53"/>
    </row>
    <row r="1640" ht="12.75">
      <c r="A1640" s="53"/>
    </row>
    <row r="1641" ht="12.75">
      <c r="A1641" s="53"/>
    </row>
    <row r="1642" ht="12.75">
      <c r="A1642" s="53"/>
    </row>
    <row r="1643" ht="12.75">
      <c r="A1643" s="53"/>
    </row>
    <row r="1644" ht="12.75">
      <c r="A1644" s="53"/>
    </row>
    <row r="1645" ht="12.75">
      <c r="A1645" s="53"/>
    </row>
    <row r="1646" ht="12.75">
      <c r="A1646" s="53"/>
    </row>
    <row r="1647" ht="12.75">
      <c r="A1647" s="53"/>
    </row>
    <row r="1648" ht="12.75">
      <c r="A1648" s="53"/>
    </row>
    <row r="1649" ht="12.75">
      <c r="A1649" s="53"/>
    </row>
    <row r="1650" ht="12.75">
      <c r="A1650" s="53"/>
    </row>
    <row r="1651" ht="12.75">
      <c r="A1651" s="53"/>
    </row>
    <row r="1652" ht="12.75">
      <c r="A1652" s="53"/>
    </row>
    <row r="1653" ht="12.75">
      <c r="A1653" s="53"/>
    </row>
    <row r="1654" ht="12.75">
      <c r="A1654" s="53"/>
    </row>
    <row r="1655" ht="12.75">
      <c r="A1655" s="53"/>
    </row>
    <row r="1656" ht="12.75">
      <c r="A1656" s="53"/>
    </row>
    <row r="1657" ht="12.75">
      <c r="A1657" s="53"/>
    </row>
    <row r="1658" ht="12.75">
      <c r="A1658" s="53"/>
    </row>
    <row r="1659" ht="12.75">
      <c r="A1659" s="53"/>
    </row>
    <row r="1660" ht="12.75">
      <c r="A1660" s="53"/>
    </row>
    <row r="1661" ht="12.75">
      <c r="A1661" s="53"/>
    </row>
    <row r="1662" ht="12.75">
      <c r="A1662" s="53"/>
    </row>
    <row r="1663" ht="12.75">
      <c r="A1663" s="53"/>
    </row>
    <row r="1664" ht="12.75">
      <c r="A1664" s="53"/>
    </row>
    <row r="1665" ht="12.75">
      <c r="A1665" s="53"/>
    </row>
    <row r="1666" ht="12.75">
      <c r="A1666" s="53"/>
    </row>
    <row r="1667" ht="12.75">
      <c r="A1667" s="53"/>
    </row>
    <row r="1668" ht="12.75">
      <c r="A1668" s="53"/>
    </row>
    <row r="1669" ht="12.75">
      <c r="A1669" s="53"/>
    </row>
    <row r="1670" ht="12.75">
      <c r="A1670" s="53"/>
    </row>
    <row r="1671" ht="12.75">
      <c r="A1671" s="53"/>
    </row>
    <row r="1672" ht="12.75">
      <c r="A1672" s="53"/>
    </row>
    <row r="1673" ht="12.75">
      <c r="A1673" s="53"/>
    </row>
    <row r="1674" ht="12.75">
      <c r="A1674" s="53"/>
    </row>
    <row r="1675" ht="12.75">
      <c r="A1675" s="53"/>
    </row>
    <row r="1676" ht="12.75">
      <c r="A1676" s="53"/>
    </row>
    <row r="1677" ht="12.75">
      <c r="A1677" s="53"/>
    </row>
    <row r="1678" ht="12.75">
      <c r="A1678" s="53"/>
    </row>
    <row r="1679" ht="12.75">
      <c r="A1679" s="53"/>
    </row>
    <row r="1680" ht="12.75">
      <c r="A1680" s="53"/>
    </row>
    <row r="1681" ht="12.75">
      <c r="A1681" s="53"/>
    </row>
    <row r="1682" ht="12.75">
      <c r="A1682" s="53"/>
    </row>
    <row r="1683" ht="12.75">
      <c r="A1683" s="53"/>
    </row>
    <row r="1684" ht="12.75">
      <c r="A1684" s="53"/>
    </row>
    <row r="1685" ht="12.75">
      <c r="A1685" s="53"/>
    </row>
    <row r="1686" ht="12.75">
      <c r="A1686" s="53"/>
    </row>
    <row r="1687" ht="12.75">
      <c r="A1687" s="53"/>
    </row>
    <row r="1688" ht="12.75">
      <c r="A1688" s="53"/>
    </row>
    <row r="1689" ht="12.75">
      <c r="A1689" s="53"/>
    </row>
    <row r="1690" ht="12.75">
      <c r="A1690" s="53"/>
    </row>
    <row r="1691" ht="12.75">
      <c r="A1691" s="53"/>
    </row>
    <row r="1692" ht="12.75">
      <c r="A1692" s="53"/>
    </row>
    <row r="1693" ht="12.75">
      <c r="A1693" s="53"/>
    </row>
    <row r="1694" ht="12.75">
      <c r="A1694" s="53"/>
    </row>
    <row r="1695" ht="12.75">
      <c r="A1695" s="53"/>
    </row>
    <row r="1696" ht="12.75">
      <c r="A1696" s="53"/>
    </row>
    <row r="1697" ht="12.75">
      <c r="A1697" s="53"/>
    </row>
    <row r="1698" ht="12.75">
      <c r="A1698" s="53"/>
    </row>
    <row r="1699" ht="12.75">
      <c r="A1699" s="53"/>
    </row>
    <row r="1700" ht="12.75">
      <c r="A1700" s="53"/>
    </row>
    <row r="1701" ht="12.75">
      <c r="A1701" s="53"/>
    </row>
    <row r="1702" ht="12.75">
      <c r="A1702" s="53"/>
    </row>
    <row r="1703" ht="12.75">
      <c r="A1703" s="53"/>
    </row>
    <row r="1704" ht="12.75">
      <c r="A1704" s="53"/>
    </row>
    <row r="1705" ht="12.75">
      <c r="A1705" s="53"/>
    </row>
    <row r="1706" ht="12.75">
      <c r="A1706" s="53"/>
    </row>
    <row r="1707" ht="12.75">
      <c r="A1707" s="53"/>
    </row>
    <row r="1708" ht="12.75">
      <c r="A1708" s="53"/>
    </row>
    <row r="1709" ht="12.75">
      <c r="A1709" s="53"/>
    </row>
    <row r="1710" ht="12.75">
      <c r="A1710" s="53"/>
    </row>
    <row r="1711" ht="12.75">
      <c r="A1711" s="53"/>
    </row>
    <row r="1712" ht="12.75">
      <c r="A1712" s="53"/>
    </row>
    <row r="1713" ht="12.75">
      <c r="A1713" s="53"/>
    </row>
    <row r="1714" ht="12.75">
      <c r="A1714" s="53"/>
    </row>
    <row r="1715" ht="12.75">
      <c r="A1715" s="53"/>
    </row>
    <row r="1716" ht="12.75">
      <c r="A1716" s="53"/>
    </row>
    <row r="1717" ht="12.75">
      <c r="A1717" s="53"/>
    </row>
    <row r="1718" ht="12.75">
      <c r="A1718" s="53"/>
    </row>
    <row r="1719" ht="12.75">
      <c r="A1719" s="53"/>
    </row>
    <row r="1720" ht="12.75">
      <c r="A1720" s="53"/>
    </row>
    <row r="1721" ht="12.75">
      <c r="A1721" s="53"/>
    </row>
    <row r="1722" ht="12.75">
      <c r="A1722" s="53"/>
    </row>
    <row r="1723" ht="12.75">
      <c r="A1723" s="53"/>
    </row>
    <row r="1724" ht="12.75">
      <c r="A1724" s="53"/>
    </row>
    <row r="1725" ht="12.75">
      <c r="A1725" s="53"/>
    </row>
    <row r="1726" ht="12.75">
      <c r="A1726" s="53"/>
    </row>
    <row r="1727" ht="12.75">
      <c r="A1727" s="53"/>
    </row>
    <row r="1728" ht="12.75">
      <c r="A1728" s="53"/>
    </row>
    <row r="1729" ht="12.75">
      <c r="A1729" s="53"/>
    </row>
    <row r="1730" ht="12.75">
      <c r="A1730" s="53"/>
    </row>
    <row r="1731" ht="12.75">
      <c r="A1731" s="53"/>
    </row>
    <row r="1732" ht="12.75">
      <c r="A1732" s="53"/>
    </row>
    <row r="1733" ht="12.75">
      <c r="A1733" s="53"/>
    </row>
    <row r="1734" ht="12.75">
      <c r="A1734" s="53"/>
    </row>
    <row r="1735" ht="12.75">
      <c r="A1735" s="53"/>
    </row>
    <row r="1736" ht="12.75">
      <c r="A1736" s="53"/>
    </row>
    <row r="1737" ht="12.75">
      <c r="A1737" s="53"/>
    </row>
    <row r="1738" ht="12.75">
      <c r="A1738" s="53"/>
    </row>
    <row r="1739" ht="12.75">
      <c r="A1739" s="53"/>
    </row>
    <row r="1740" ht="12.75">
      <c r="A1740" s="53"/>
    </row>
    <row r="1741" ht="12.75">
      <c r="A1741" s="53"/>
    </row>
    <row r="1742" ht="12.75">
      <c r="A1742" s="53"/>
    </row>
    <row r="1743" ht="12.75">
      <c r="A1743" s="53"/>
    </row>
    <row r="1744" ht="12.75">
      <c r="A1744" s="53"/>
    </row>
    <row r="1745" ht="12.75">
      <c r="A1745" s="53"/>
    </row>
    <row r="1746" ht="12.75">
      <c r="A1746" s="53"/>
    </row>
    <row r="1747" ht="12.75">
      <c r="A1747" s="53"/>
    </row>
    <row r="1748" ht="12.75">
      <c r="A1748" s="53"/>
    </row>
    <row r="1749" ht="12.75">
      <c r="A1749" s="53"/>
    </row>
    <row r="1750" ht="12.75">
      <c r="A1750" s="53"/>
    </row>
    <row r="1751" ht="12.75">
      <c r="A1751" s="53"/>
    </row>
    <row r="1752" ht="12.75">
      <c r="A1752" s="53"/>
    </row>
    <row r="1753" ht="12.75">
      <c r="A1753" s="53"/>
    </row>
    <row r="1754" ht="12.75">
      <c r="A1754" s="53"/>
    </row>
    <row r="1755" ht="12.75">
      <c r="A1755" s="53"/>
    </row>
    <row r="1756" ht="12.75">
      <c r="A1756" s="53"/>
    </row>
    <row r="1757" ht="12.75">
      <c r="A1757" s="53"/>
    </row>
    <row r="1758" ht="12.75">
      <c r="A1758" s="53"/>
    </row>
    <row r="1759" ht="12.75">
      <c r="A1759" s="53"/>
    </row>
    <row r="1760" ht="12.75">
      <c r="A1760" s="53"/>
    </row>
    <row r="1761" ht="12.75">
      <c r="A1761" s="53"/>
    </row>
    <row r="1762" ht="12.75">
      <c r="A1762" s="53"/>
    </row>
    <row r="1763" ht="12.75">
      <c r="A1763" s="53"/>
    </row>
    <row r="1764" ht="12.75">
      <c r="A1764" s="53"/>
    </row>
    <row r="1765" ht="12.75">
      <c r="A1765" s="53"/>
    </row>
    <row r="1766" ht="12.75">
      <c r="A1766" s="53"/>
    </row>
    <row r="1767" ht="12.75">
      <c r="A1767" s="53"/>
    </row>
    <row r="1768" ht="12.75">
      <c r="A1768" s="53"/>
    </row>
    <row r="1769" ht="12.75">
      <c r="A1769" s="53"/>
    </row>
    <row r="1770" ht="12.75">
      <c r="A1770" s="53"/>
    </row>
    <row r="1771" ht="12.75">
      <c r="A1771" s="53"/>
    </row>
    <row r="1772" ht="12.75">
      <c r="A1772" s="53"/>
    </row>
    <row r="1773" ht="12.75">
      <c r="A1773" s="53"/>
    </row>
    <row r="1774" ht="12.75">
      <c r="A1774" s="53"/>
    </row>
    <row r="1775" ht="12.75">
      <c r="A1775" s="53"/>
    </row>
    <row r="1776" ht="12.75">
      <c r="A1776" s="53"/>
    </row>
    <row r="1777" ht="12.75">
      <c r="A1777" s="53"/>
    </row>
    <row r="1778" ht="12.75">
      <c r="A1778" s="53"/>
    </row>
    <row r="1779" ht="12.75">
      <c r="A1779" s="53"/>
    </row>
    <row r="1780" ht="12.75">
      <c r="A1780" s="53"/>
    </row>
    <row r="1781" ht="12.75">
      <c r="A1781" s="53"/>
    </row>
    <row r="1782" ht="12.75">
      <c r="A1782" s="53"/>
    </row>
    <row r="1783" ht="12.75">
      <c r="A1783" s="53"/>
    </row>
    <row r="1784" ht="12.75">
      <c r="A1784" s="53"/>
    </row>
    <row r="1785" ht="12.75">
      <c r="A1785" s="53"/>
    </row>
    <row r="1786" ht="12.75">
      <c r="A1786" s="53"/>
    </row>
    <row r="1787" ht="12.75">
      <c r="A1787" s="53"/>
    </row>
    <row r="1788" ht="12.75">
      <c r="A1788" s="53"/>
    </row>
    <row r="1789" ht="12.75">
      <c r="A1789" s="53"/>
    </row>
    <row r="1790" ht="12.75">
      <c r="A1790" s="53"/>
    </row>
    <row r="1791" ht="12.75">
      <c r="A1791" s="53"/>
    </row>
    <row r="1792" ht="12.75">
      <c r="A1792" s="53"/>
    </row>
    <row r="1793" ht="12.75">
      <c r="A1793" s="53"/>
    </row>
    <row r="1794" ht="12.75">
      <c r="A1794" s="53"/>
    </row>
    <row r="1795" ht="12.75">
      <c r="A1795" s="53"/>
    </row>
    <row r="1796" ht="12.75">
      <c r="A1796" s="53"/>
    </row>
    <row r="1797" ht="12.75">
      <c r="A1797" s="53"/>
    </row>
    <row r="1798" ht="12.75">
      <c r="A1798" s="53"/>
    </row>
    <row r="1799" ht="12.75">
      <c r="A1799" s="53"/>
    </row>
    <row r="1800" ht="12.75">
      <c r="A1800" s="53"/>
    </row>
    <row r="1801" ht="12.75">
      <c r="A1801" s="53"/>
    </row>
    <row r="1802" ht="12.75">
      <c r="A1802" s="53"/>
    </row>
    <row r="1803" ht="12.75">
      <c r="A1803" s="53"/>
    </row>
    <row r="1804" ht="12.75">
      <c r="A1804" s="53"/>
    </row>
    <row r="1805" ht="12.75">
      <c r="A1805" s="53"/>
    </row>
    <row r="1806" ht="12.75">
      <c r="A1806" s="53"/>
    </row>
    <row r="1807" ht="12.75">
      <c r="A1807" s="53"/>
    </row>
    <row r="1808" ht="12.75">
      <c r="A1808" s="53"/>
    </row>
    <row r="1809" ht="12.75">
      <c r="A1809" s="53"/>
    </row>
    <row r="1810" ht="12.75">
      <c r="A1810" s="53"/>
    </row>
    <row r="1811" ht="12.75">
      <c r="A1811" s="53"/>
    </row>
    <row r="1812" ht="12.75">
      <c r="A1812" s="53"/>
    </row>
    <row r="1813" ht="12.75">
      <c r="A1813" s="53"/>
    </row>
    <row r="1814" ht="12.75">
      <c r="A1814" s="53"/>
    </row>
    <row r="1815" ht="12.75">
      <c r="A1815" s="53"/>
    </row>
    <row r="1816" ht="12.75">
      <c r="A1816" s="53"/>
    </row>
    <row r="1817" ht="12.75">
      <c r="A1817" s="53"/>
    </row>
    <row r="1818" ht="12.75">
      <c r="A1818" s="53"/>
    </row>
    <row r="1819" ht="12.75">
      <c r="A1819" s="53"/>
    </row>
    <row r="1820" ht="12.75">
      <c r="A1820" s="53"/>
    </row>
    <row r="1821" ht="12.75">
      <c r="A1821" s="53"/>
    </row>
    <row r="1822" ht="12.75">
      <c r="A1822" s="53"/>
    </row>
    <row r="1823" ht="12.75">
      <c r="A1823" s="53"/>
    </row>
    <row r="1824" ht="12.75">
      <c r="A1824" s="53"/>
    </row>
    <row r="1825" ht="12.75">
      <c r="A1825" s="53"/>
    </row>
    <row r="1826" ht="12.75">
      <c r="A1826" s="53"/>
    </row>
    <row r="1827" ht="12.75">
      <c r="A1827" s="53"/>
    </row>
    <row r="1828" ht="12.75">
      <c r="A1828" s="53"/>
    </row>
    <row r="1829" ht="12.75">
      <c r="A1829" s="53"/>
    </row>
    <row r="1830" ht="12.75">
      <c r="A1830" s="53"/>
    </row>
    <row r="1831" ht="12.75">
      <c r="A1831" s="53"/>
    </row>
    <row r="1832" ht="12.75">
      <c r="A1832" s="53"/>
    </row>
    <row r="1833" ht="12.75">
      <c r="A1833" s="53"/>
    </row>
    <row r="1834" ht="12.75">
      <c r="A1834" s="53"/>
    </row>
    <row r="1835" ht="12.75">
      <c r="A1835" s="53"/>
    </row>
    <row r="1836" ht="12.75">
      <c r="A1836" s="53"/>
    </row>
    <row r="1837" ht="12.75">
      <c r="A1837" s="53"/>
    </row>
    <row r="1838" ht="12.75">
      <c r="A1838" s="53"/>
    </row>
    <row r="1839" ht="12.75">
      <c r="A1839" s="53"/>
    </row>
    <row r="1840" ht="12.75">
      <c r="A1840" s="53"/>
    </row>
    <row r="1841" ht="12.75">
      <c r="A1841" s="53"/>
    </row>
    <row r="1842" ht="12.75">
      <c r="A1842" s="53"/>
    </row>
    <row r="1843" ht="12.75">
      <c r="A1843" s="53"/>
    </row>
    <row r="1844" ht="12.75">
      <c r="A1844" s="53"/>
    </row>
    <row r="1845" ht="12.75">
      <c r="A1845" s="53"/>
    </row>
    <row r="1846" ht="12.75">
      <c r="A1846" s="53"/>
    </row>
    <row r="1847" ht="12.75">
      <c r="A1847" s="53"/>
    </row>
    <row r="1848" ht="12.75">
      <c r="A1848" s="53"/>
    </row>
    <row r="1849" ht="12.75">
      <c r="A1849" s="53"/>
    </row>
    <row r="1850" ht="12.75">
      <c r="A1850" s="53"/>
    </row>
    <row r="1851" ht="12.75">
      <c r="A1851" s="53"/>
    </row>
    <row r="1852" ht="12.75">
      <c r="A1852" s="53"/>
    </row>
    <row r="1853" ht="12.75">
      <c r="A1853" s="53"/>
    </row>
    <row r="1854" ht="12.75">
      <c r="A1854" s="53"/>
    </row>
    <row r="1855" ht="12.75">
      <c r="A1855" s="53"/>
    </row>
    <row r="1856" ht="12.75">
      <c r="A1856" s="53"/>
    </row>
    <row r="1857" ht="12.75">
      <c r="A1857" s="53"/>
    </row>
    <row r="1858" ht="12.75">
      <c r="A1858" s="53"/>
    </row>
    <row r="1859" ht="12.75">
      <c r="A1859" s="53"/>
    </row>
    <row r="1860" ht="12.75">
      <c r="A1860" s="53"/>
    </row>
    <row r="1861" ht="12.75">
      <c r="A1861" s="53"/>
    </row>
    <row r="1862" ht="12.75">
      <c r="A1862" s="53"/>
    </row>
    <row r="1863" ht="12.75">
      <c r="A1863" s="53"/>
    </row>
    <row r="1864" ht="12.75">
      <c r="A1864" s="53"/>
    </row>
    <row r="1865" ht="12.75">
      <c r="A1865" s="53"/>
    </row>
    <row r="1866" ht="12.75">
      <c r="A1866" s="53"/>
    </row>
    <row r="1867" ht="12.75">
      <c r="A1867" s="53"/>
    </row>
    <row r="1868" ht="12.75">
      <c r="A1868" s="53"/>
    </row>
    <row r="1869" ht="12.75">
      <c r="A1869" s="53"/>
    </row>
    <row r="1870" ht="12.75">
      <c r="A1870" s="53"/>
    </row>
    <row r="1871" ht="12.75">
      <c r="A1871" s="53"/>
    </row>
    <row r="1872" ht="12.75">
      <c r="A1872" s="53"/>
    </row>
    <row r="1873" ht="12.75">
      <c r="A1873" s="53"/>
    </row>
    <row r="1874" ht="12.75">
      <c r="A1874" s="53"/>
    </row>
    <row r="1875" ht="12.75">
      <c r="A1875" s="53"/>
    </row>
    <row r="1876" ht="12.75">
      <c r="A1876" s="53"/>
    </row>
    <row r="1877" ht="12.75">
      <c r="A1877" s="53"/>
    </row>
    <row r="1878" ht="12.75">
      <c r="A1878" s="53"/>
    </row>
    <row r="1879" ht="12.75">
      <c r="A1879" s="53"/>
    </row>
    <row r="1880" ht="12.75">
      <c r="A1880" s="53"/>
    </row>
    <row r="1881" ht="12.75">
      <c r="A1881" s="53"/>
    </row>
    <row r="1882" ht="12.75">
      <c r="A1882" s="53"/>
    </row>
    <row r="1883" ht="12.75">
      <c r="A1883" s="53"/>
    </row>
    <row r="1884" ht="12.75">
      <c r="A1884" s="53"/>
    </row>
    <row r="1885" ht="12.75">
      <c r="A1885" s="53"/>
    </row>
    <row r="1886" ht="12.75">
      <c r="A1886" s="53"/>
    </row>
    <row r="1887" ht="12.75">
      <c r="A1887" s="53"/>
    </row>
    <row r="1888" ht="12.75">
      <c r="A1888" s="53"/>
    </row>
    <row r="1889" ht="12.75">
      <c r="A1889" s="53"/>
    </row>
    <row r="1890" ht="12.75">
      <c r="A1890" s="53"/>
    </row>
    <row r="1891" ht="12.75">
      <c r="A1891" s="53"/>
    </row>
    <row r="1892" ht="12.75">
      <c r="A1892" s="53"/>
    </row>
    <row r="1893" ht="12.75">
      <c r="A1893" s="53"/>
    </row>
    <row r="1894" ht="12.75">
      <c r="A1894" s="53"/>
    </row>
    <row r="1895" ht="12.75">
      <c r="A1895" s="53"/>
    </row>
    <row r="1896" ht="12.75">
      <c r="A1896" s="53"/>
    </row>
    <row r="1897" ht="12.75">
      <c r="A1897" s="53"/>
    </row>
    <row r="1898" ht="12.75">
      <c r="A1898" s="53"/>
    </row>
    <row r="1899" ht="12.75">
      <c r="A1899" s="53"/>
    </row>
    <row r="1900" ht="12.75">
      <c r="A1900" s="53"/>
    </row>
    <row r="1901" ht="12.75">
      <c r="A1901" s="53"/>
    </row>
    <row r="1902" ht="12.75">
      <c r="A1902" s="53"/>
    </row>
    <row r="1903" ht="12.75">
      <c r="A1903" s="53"/>
    </row>
    <row r="1904" ht="12.75">
      <c r="A1904" s="53"/>
    </row>
    <row r="1905" ht="12.75">
      <c r="A1905" s="53"/>
    </row>
    <row r="1906" ht="12.75">
      <c r="A1906" s="53"/>
    </row>
    <row r="1907" ht="12.75">
      <c r="A1907" s="53"/>
    </row>
    <row r="1908" ht="12.75">
      <c r="A1908" s="53"/>
    </row>
    <row r="1909" ht="12.75">
      <c r="A1909" s="53"/>
    </row>
    <row r="1910" ht="12.75">
      <c r="A1910" s="53"/>
    </row>
    <row r="1911" ht="12.75">
      <c r="A1911" s="53"/>
    </row>
    <row r="1912" ht="12.75">
      <c r="A1912" s="53"/>
    </row>
    <row r="1913" ht="12.75">
      <c r="A1913" s="53"/>
    </row>
    <row r="1914" ht="12.75">
      <c r="A1914" s="53"/>
    </row>
    <row r="1915" ht="12.75">
      <c r="A1915" s="53"/>
    </row>
    <row r="1916" ht="12.75">
      <c r="A1916" s="53"/>
    </row>
    <row r="1917" ht="12.75">
      <c r="A1917" s="53"/>
    </row>
    <row r="1918" ht="12.75">
      <c r="A1918" s="53"/>
    </row>
    <row r="1919" ht="12.75">
      <c r="A1919" s="53"/>
    </row>
    <row r="1920" ht="12.75">
      <c r="A1920" s="53"/>
    </row>
    <row r="1921" ht="12.75">
      <c r="A1921" s="53"/>
    </row>
    <row r="1922" ht="12.75">
      <c r="A1922" s="53"/>
    </row>
    <row r="1923" ht="12.75">
      <c r="A1923" s="53"/>
    </row>
    <row r="1924" ht="12.75">
      <c r="A1924" s="53"/>
    </row>
    <row r="1925" ht="12.75">
      <c r="A1925" s="53"/>
    </row>
    <row r="1926" ht="12.75">
      <c r="A1926" s="53"/>
    </row>
    <row r="1927" ht="12.75">
      <c r="A1927" s="53"/>
    </row>
    <row r="1928" ht="12.75">
      <c r="A1928" s="53"/>
    </row>
    <row r="1929" ht="12.75">
      <c r="A1929" s="53"/>
    </row>
  </sheetData>
  <sheetProtection/>
  <mergeCells count="22">
    <mergeCell ref="A5:B5"/>
    <mergeCell ref="A6:B6"/>
    <mergeCell ref="A7:B7"/>
    <mergeCell ref="B8:B10"/>
    <mergeCell ref="P8:P10"/>
    <mergeCell ref="Q8:Q10"/>
    <mergeCell ref="R8:R10"/>
    <mergeCell ref="S8:S10"/>
    <mergeCell ref="L8:L10"/>
    <mergeCell ref="M8:M10"/>
    <mergeCell ref="N8:N10"/>
    <mergeCell ref="O8:O10"/>
    <mergeCell ref="B2:Q2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F5" sqref="F5"/>
    </sheetView>
  </sheetViews>
  <sheetFormatPr defaultColWidth="9.00390625" defaultRowHeight="12.75"/>
  <cols>
    <col min="3" max="3" width="15.75390625" style="0" customWidth="1"/>
    <col min="4" max="4" width="17.75390625" style="0" customWidth="1"/>
    <col min="5" max="5" width="17.00390625" style="0" customWidth="1"/>
    <col min="6" max="6" width="15.25390625" style="0" customWidth="1"/>
    <col min="7" max="7" width="13.625" style="0" customWidth="1"/>
  </cols>
  <sheetData>
    <row r="2" ht="12.75">
      <c r="F2" t="s">
        <v>256</v>
      </c>
    </row>
    <row r="3" ht="12.75">
      <c r="F3" t="s">
        <v>258</v>
      </c>
    </row>
    <row r="4" ht="12.75">
      <c r="F4" t="s">
        <v>257</v>
      </c>
    </row>
    <row r="5" ht="12.75">
      <c r="F5" t="s">
        <v>310</v>
      </c>
    </row>
    <row r="7" ht="12.75">
      <c r="C7" t="s">
        <v>259</v>
      </c>
    </row>
    <row r="8" ht="12.75">
      <c r="C8" t="s">
        <v>260</v>
      </c>
    </row>
    <row r="9" ht="13.5" thickBot="1"/>
    <row r="10" spans="1:6" ht="12.75">
      <c r="A10" s="162" t="s">
        <v>14</v>
      </c>
      <c r="B10" s="163"/>
      <c r="C10" s="163"/>
      <c r="D10" s="159" t="s">
        <v>261</v>
      </c>
      <c r="E10" s="160"/>
      <c r="F10" s="161"/>
    </row>
    <row r="11" spans="1:6" ht="39" thickBot="1">
      <c r="A11" s="164"/>
      <c r="B11" s="165"/>
      <c r="C11" s="165"/>
      <c r="D11" s="68" t="s">
        <v>262</v>
      </c>
      <c r="E11" s="69" t="s">
        <v>264</v>
      </c>
      <c r="F11" s="67" t="s">
        <v>263</v>
      </c>
    </row>
    <row r="12" spans="1:6" ht="12.75">
      <c r="A12" t="s">
        <v>265</v>
      </c>
      <c r="D12" s="72">
        <v>3788.3</v>
      </c>
      <c r="E12">
        <v>3875.3</v>
      </c>
      <c r="F12" s="72">
        <v>4131</v>
      </c>
    </row>
    <row r="13" spans="1:6" ht="12.75">
      <c r="A13" s="70" t="s">
        <v>266</v>
      </c>
      <c r="B13" s="71"/>
      <c r="C13" s="71"/>
      <c r="D13" s="73">
        <v>3984</v>
      </c>
      <c r="E13" s="71">
        <v>4071.02</v>
      </c>
      <c r="F13" s="73">
        <v>4344.6</v>
      </c>
    </row>
    <row r="14" spans="1:6" ht="12.75">
      <c r="A14" t="s">
        <v>267</v>
      </c>
      <c r="D14" s="74">
        <f>D12-D13</f>
        <v>-195.69999999999982</v>
      </c>
      <c r="E14">
        <f>E12-E13</f>
        <v>-195.7199999999998</v>
      </c>
      <c r="F14" s="74">
        <f>F12-F13</f>
        <v>-213.60000000000036</v>
      </c>
    </row>
    <row r="15" spans="1:6" ht="12.75">
      <c r="A15" s="71"/>
      <c r="B15" s="71"/>
      <c r="C15" s="71"/>
      <c r="D15" s="73"/>
      <c r="E15" s="71"/>
      <c r="F15" s="73"/>
    </row>
  </sheetData>
  <sheetProtection/>
  <mergeCells count="2">
    <mergeCell ref="D10:F10"/>
    <mergeCell ref="A10:C1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2013-01-09T10:07:16Z</cp:lastPrinted>
  <dcterms:created xsi:type="dcterms:W3CDTF">2008-11-30T12:30:29Z</dcterms:created>
  <dcterms:modified xsi:type="dcterms:W3CDTF">2013-01-09T10:58:01Z</dcterms:modified>
  <cp:category/>
  <cp:version/>
  <cp:contentType/>
  <cp:contentStatus/>
</cp:coreProperties>
</file>