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470" windowWidth="9720" windowHeight="7320" activeTab="9"/>
  </bookViews>
  <sheets>
    <sheet name="1 пр" sheetId="1" r:id="rId1"/>
    <sheet name="2 пр" sheetId="2" r:id="rId2"/>
    <sheet name="3 пр" sheetId="3" r:id="rId3"/>
    <sheet name="4 пр" sheetId="4" r:id="rId4"/>
    <sheet name="5 пр" sheetId="5" r:id="rId5"/>
    <sheet name="6 пр" sheetId="6" r:id="rId6"/>
    <sheet name="7 пр" sheetId="7" r:id="rId7"/>
    <sheet name="публ.норм обяз" sheetId="8" r:id="rId8"/>
    <sheet name="МЦП" sheetId="9" r:id="rId9"/>
    <sheet name="бюджетная роспись" sheetId="10" r:id="rId10"/>
  </sheets>
  <definedNames>
    <definedName name="_xlnm.Print_Area" localSheetId="0">'1 пр'!$A$2:$D$107</definedName>
  </definedNames>
  <calcPr fullCalcOnLoad="1"/>
</workbook>
</file>

<file path=xl/sharedStrings.xml><?xml version="1.0" encoding="utf-8"?>
<sst xmlns="http://schemas.openxmlformats.org/spreadsheetml/2006/main" count="1289" uniqueCount="580">
  <si>
    <r>
      <t>"_19__ "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_12__  </t>
    </r>
    <r>
      <rPr>
        <sz val="12"/>
        <rFont val="Times New Roman"/>
        <family val="1"/>
      </rPr>
      <t xml:space="preserve"> 2013г. №_</t>
    </r>
    <r>
      <rPr>
        <u val="single"/>
        <sz val="12"/>
        <rFont val="Times New Roman"/>
        <family val="1"/>
      </rPr>
      <t>40</t>
    </r>
    <r>
      <rPr>
        <sz val="12"/>
        <rFont val="Times New Roman"/>
        <family val="1"/>
      </rPr>
      <t>_</t>
    </r>
  </si>
  <si>
    <r>
      <t>" 19 "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 xml:space="preserve">  12  </t>
    </r>
    <r>
      <rPr>
        <sz val="10"/>
        <rFont val="Arial"/>
        <family val="0"/>
      </rPr>
      <t xml:space="preserve"> 2013г. №_</t>
    </r>
    <r>
      <rPr>
        <u val="single"/>
        <sz val="10"/>
        <rFont val="Arial"/>
        <family val="2"/>
      </rPr>
      <t>40</t>
    </r>
    <r>
      <rPr>
        <sz val="10"/>
        <rFont val="Arial"/>
        <family val="0"/>
      </rPr>
      <t>__</t>
    </r>
  </si>
  <si>
    <r>
      <t>Евпраксинский сельсовет на 2014год от ___</t>
    </r>
    <r>
      <rPr>
        <u val="single"/>
        <sz val="10"/>
        <rFont val="Arial Cyr"/>
        <family val="0"/>
      </rPr>
      <t>19 декабря 2013</t>
    </r>
    <r>
      <rPr>
        <sz val="10"/>
        <rFont val="Arial Cyr"/>
        <family val="2"/>
      </rPr>
      <t>г № __</t>
    </r>
    <r>
      <rPr>
        <u val="single"/>
        <sz val="10"/>
        <rFont val="Arial Cyr"/>
        <family val="0"/>
      </rPr>
      <t>40</t>
    </r>
    <r>
      <rPr>
        <sz val="10"/>
        <rFont val="Arial Cyr"/>
        <family val="2"/>
      </rPr>
      <t>__</t>
    </r>
  </si>
  <si>
    <r>
      <t>" 19 "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 xml:space="preserve">  __12_   </t>
    </r>
    <r>
      <rPr>
        <sz val="13"/>
        <rFont val="Times New Roman"/>
        <family val="1"/>
      </rPr>
      <t xml:space="preserve"> 2013г. №__</t>
    </r>
    <r>
      <rPr>
        <u val="single"/>
        <sz val="13"/>
        <rFont val="Times New Roman"/>
        <family val="1"/>
      </rPr>
      <t>40</t>
    </r>
    <r>
      <rPr>
        <sz val="13"/>
        <rFont val="Times New Roman"/>
        <family val="1"/>
      </rPr>
      <t>__</t>
    </r>
  </si>
  <si>
    <r>
      <t>" 19 "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__12_   </t>
    </r>
    <r>
      <rPr>
        <sz val="10"/>
        <rFont val="Arial"/>
        <family val="2"/>
      </rPr>
      <t xml:space="preserve"> 2013г. №__</t>
    </r>
    <r>
      <rPr>
        <u val="single"/>
        <sz val="10"/>
        <rFont val="Arial"/>
        <family val="2"/>
      </rPr>
      <t>40</t>
    </r>
    <r>
      <rPr>
        <sz val="10"/>
        <rFont val="Arial"/>
        <family val="2"/>
      </rPr>
      <t>__</t>
    </r>
  </si>
  <si>
    <t>Приложение №8</t>
  </si>
  <si>
    <t>Приложение №9</t>
  </si>
  <si>
    <t>Невыясненные поступления, зачисляемые  в бюджеты поселений</t>
  </si>
  <si>
    <t>Прочие  неналоговые доходы бюджетов поселений</t>
  </si>
  <si>
    <t>Прочие мероприятия по благоустройству сельских поселений</t>
  </si>
  <si>
    <t>Контрольно-счетный орган</t>
  </si>
  <si>
    <t xml:space="preserve">219 05000 10 0000 151 </t>
  </si>
  <si>
    <t>Кредиты коммерческих организаций</t>
  </si>
  <si>
    <t>привлечение</t>
  </si>
  <si>
    <t>погашение</t>
  </si>
  <si>
    <t>Код раздела</t>
  </si>
  <si>
    <t>Код подраздела</t>
  </si>
  <si>
    <t>Код целевой статьи расходов</t>
  </si>
  <si>
    <t>Код вида расходов</t>
  </si>
  <si>
    <t>ВСЕГО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</si>
  <si>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</si>
  <si>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</si>
  <si>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</si>
  <si>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</si>
  <si>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</si>
  <si>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</si>
  <si>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</si>
  <si>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</si>
  <si>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002 04 00</t>
  </si>
  <si>
    <t>013</t>
  </si>
  <si>
    <t>0106</t>
  </si>
  <si>
    <t>ОЦП "Реформирование бюджетного процесса"</t>
  </si>
  <si>
    <t>522 98 09</t>
  </si>
  <si>
    <t xml:space="preserve">  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</si>
  <si>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</si>
  <si>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</si>
  <si>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</si>
  <si>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</si>
  <si>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функций органов местного самоуправления, связанных с общегосударственным управлением</t>
  </si>
  <si>
    <t>092 99 00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</si>
  <si>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</si>
  <si>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</si>
  <si>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</si>
  <si>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</si>
  <si>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</si>
  <si>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</si>
  <si>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Общеэкономические вопросы</t>
  </si>
  <si>
    <t>0401</t>
  </si>
  <si>
    <t>0405</t>
  </si>
  <si>
    <t>Другие вопросы в области национальной экономики</t>
  </si>
  <si>
    <t>0412</t>
  </si>
  <si>
    <t>338 00 00</t>
  </si>
  <si>
    <t>05</t>
  </si>
  <si>
    <t>0503</t>
  </si>
  <si>
    <t>910</t>
  </si>
  <si>
    <t>Культура, кинематография и средства массовой информации</t>
  </si>
  <si>
    <t>08</t>
  </si>
  <si>
    <t>0801</t>
  </si>
  <si>
    <t>Дворцы и дома культуры, другие учреждения культур и средств массовой информации</t>
  </si>
  <si>
    <t>440 00 00</t>
  </si>
  <si>
    <t>440 99 00</t>
  </si>
  <si>
    <t>Физическая культура и спорт</t>
  </si>
  <si>
    <t>Социальные выплаты</t>
  </si>
  <si>
    <t>1003</t>
  </si>
  <si>
    <t>Мероприятия в области социальной политики</t>
  </si>
  <si>
    <t>11</t>
  </si>
  <si>
    <t>Обеспечение мероприятий по капитальному ремонту многоквартирных домов за счет средств бюджетов</t>
  </si>
  <si>
    <t>098 02 01</t>
  </si>
  <si>
    <t>Иные субсидии</t>
  </si>
  <si>
    <t>018</t>
  </si>
  <si>
    <t>Руководство и управление в сфере установленных функций</t>
  </si>
  <si>
    <t>001 00 00</t>
  </si>
  <si>
    <t xml:space="preserve">000 108 07175 01 0000 110 </t>
  </si>
  <si>
    <t>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опасных,тяжеловесных и (или) крупногабаритных грузов, зачисляемая в бюджеты поселений</t>
  </si>
  <si>
    <t>Осуществление первичного воинского учета на территориях, где отсутствуют военные комиссариаты</t>
  </si>
  <si>
    <t>001 36 00</t>
  </si>
  <si>
    <t>0111</t>
  </si>
  <si>
    <t>0113</t>
  </si>
  <si>
    <t>02</t>
  </si>
  <si>
    <t>Мобилизационная и вневойсковая подготовка</t>
  </si>
  <si>
    <t>0203</t>
  </si>
  <si>
    <t>Реализация функций органов местного самоуправления, связанных с проведением оплачиваемых общественных работ</t>
  </si>
  <si>
    <t>510 10 00</t>
  </si>
  <si>
    <t>0501</t>
  </si>
  <si>
    <t>14</t>
  </si>
  <si>
    <t xml:space="preserve">Физическая культура </t>
  </si>
  <si>
    <t>1101</t>
  </si>
  <si>
    <t>1001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</si>
  <si>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</si>
  <si>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</si>
  <si>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</si>
  <si>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247 99 00</t>
  </si>
  <si>
    <t>0502</t>
  </si>
  <si>
    <t>Коммунальное хозяйство</t>
  </si>
  <si>
    <t>351 05 00</t>
  </si>
  <si>
    <t>Благоустройство</t>
  </si>
  <si>
    <t>600 01 00</t>
  </si>
  <si>
    <t>600 02 00</t>
  </si>
  <si>
    <t>600 04 00</t>
  </si>
  <si>
    <t>1000</t>
  </si>
  <si>
    <t>Физкультурно-оздоровительная работа</t>
  </si>
  <si>
    <t>512 00 00</t>
  </si>
  <si>
    <t xml:space="preserve">512 00 00 </t>
  </si>
  <si>
    <t>247 10 00</t>
  </si>
  <si>
    <t>Противопожарные мероприятия</t>
  </si>
  <si>
    <t>Вид доходов и вид источников внутреннего финансирования дефицита бюджета</t>
  </si>
  <si>
    <t xml:space="preserve">Код главного администратора доходов и источников внутреннего финансирования дефицита бюджета  </t>
  </si>
  <si>
    <t>Наименование кодов доходов бюджета и источников внутреннего финансирования  дефицита бюджета</t>
  </si>
  <si>
    <t>II</t>
  </si>
  <si>
    <t>Субвенции бюджетам поселений для осуществления полномочий по составлению протоколов</t>
  </si>
  <si>
    <t xml:space="preserve"> 000 2 02 03999 10 0000 151</t>
  </si>
  <si>
    <t xml:space="preserve">Прочие межбюджетные трансферты </t>
  </si>
  <si>
    <t xml:space="preserve"> 000 1 05 01010 00 0000 110</t>
  </si>
  <si>
    <t xml:space="preserve"> 000 1 05 01012 01 0000 110</t>
  </si>
  <si>
    <t xml:space="preserve"> 000 1 05 01020 00 0000 110</t>
  </si>
  <si>
    <t xml:space="preserve"> 000 1 05 01021 01 0000 110</t>
  </si>
  <si>
    <t xml:space="preserve"> 000 1 05 01022 01 0000 110</t>
  </si>
  <si>
    <t xml:space="preserve"> 000 1 05 03000 00 0000 110</t>
  </si>
  <si>
    <t xml:space="preserve"> 000 1 05 03010 01 0000 110</t>
  </si>
  <si>
    <t xml:space="preserve"> 000 1 05 03020 01 0000 110</t>
  </si>
  <si>
    <t>098 01 02</t>
  </si>
  <si>
    <t xml:space="preserve">000 219 05000 10 0000 151 </t>
  </si>
  <si>
    <t>Увеличение остатков средств бюджетов</t>
  </si>
  <si>
    <t xml:space="preserve">ДЦП Развитие дорожного хозяйства Астраханской области на 2012-2016гг" (средства поселения) </t>
  </si>
  <si>
    <t>0409</t>
  </si>
  <si>
    <t>5221312</t>
  </si>
  <si>
    <t>7953400</t>
  </si>
  <si>
    <t>202 02088 10 0002 151</t>
  </si>
  <si>
    <t>202 02089 10 0002 151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</si>
  <si>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</si>
  <si>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</si>
  <si>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000 1 05 01011 01 000 110</t>
  </si>
  <si>
    <t>Увеличение прочих остатков денежных средств бюджетов поселений</t>
  </si>
  <si>
    <t xml:space="preserve"> 000 1 01 02030 01 0000 110</t>
  </si>
  <si>
    <t>Налог на доходы физических лиц с доходов, полученных от осуществления деятельности физическими лицами, в соответствии со статьей 228 НК РФ</t>
  </si>
  <si>
    <t>Уменьшение остатков средств бюджетов</t>
  </si>
  <si>
    <t>Услуги в области сельского хозяйства</t>
  </si>
  <si>
    <t>Уменьшение прочих остатков средств бюджетов</t>
  </si>
  <si>
    <t>Утверждаю:</t>
  </si>
  <si>
    <t>Глава администрации</t>
  </si>
  <si>
    <t>МО "Евпраксинский сельсовет"</t>
  </si>
  <si>
    <t>________</t>
  </si>
  <si>
    <t>В.А.Воронков</t>
  </si>
  <si>
    <t>БЮДЖЕТНАЯ  РОСПИСЬ</t>
  </si>
  <si>
    <t>ГРБС</t>
  </si>
  <si>
    <t>Раздел, подраздел</t>
  </si>
  <si>
    <t>Целевая статья</t>
  </si>
  <si>
    <t>Вид расходов</t>
  </si>
  <si>
    <t>КОСГУ</t>
  </si>
  <si>
    <t>7951700</t>
  </si>
  <si>
    <t>Прочие расходы (Уплата прочих налогов, сборов и иных платежей)</t>
  </si>
  <si>
    <t>Прочие расходы (Уплата налога на имущество организаций и земельного налога)</t>
  </si>
  <si>
    <t>на 2014</t>
  </si>
  <si>
    <t>на 2014год"</t>
  </si>
  <si>
    <t xml:space="preserve"> Расходы бюджета муниципального образования "Евпраксинский сельсовет"  по разделам, подразделам, целевым статьям и видам расходов классификации расходов бюджета на 2014 год </t>
  </si>
  <si>
    <t>Сумма</t>
  </si>
  <si>
    <t>доходов и расходов резервного фонда бюджета муниципального образования "Евпраксинский сельсовет" на 2014 год</t>
  </si>
  <si>
    <t xml:space="preserve">Структура муниципального долга муниципального образования «Евпраксинский  сельсовет» на 2014-2016годы </t>
  </si>
  <si>
    <t>Функционирование высшего должностного лица</t>
  </si>
  <si>
    <t>Заработная плата</t>
  </si>
  <si>
    <t>Начисления на заработную плату</t>
  </si>
  <si>
    <t xml:space="preserve">Центральный аппарат </t>
  </si>
  <si>
    <t xml:space="preserve">Контрольно-счетный орган </t>
  </si>
  <si>
    <t>Проведение выборов и референдумов</t>
  </si>
  <si>
    <t>Увеличение стоимости материальных запасов</t>
  </si>
  <si>
    <t>Резервные фонды органов местного самоуправления</t>
  </si>
  <si>
    <t>Прочие выплаты</t>
  </si>
  <si>
    <t>Услуги связи</t>
  </si>
  <si>
    <t>Коммунальные услуги</t>
  </si>
  <si>
    <t>Услуги по содержанию имущества</t>
  </si>
  <si>
    <t>Прочие услуги</t>
  </si>
  <si>
    <t>Транспортные услуги</t>
  </si>
  <si>
    <t>Увеличение стоимости основных средств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</si>
  <si>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образовапния "Евпраксинский сельсовет"</t>
  </si>
  <si>
    <t xml:space="preserve">Осуществление первичного воинского учёта </t>
  </si>
  <si>
    <t>Аренда имущества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</si>
  <si>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</si>
  <si>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Реализация функций, связанных с обеспечением национальной безопасности и правоохрани-тельной деятельности в части участия в профилактике терроризма-экстремизма</t>
  </si>
  <si>
    <t xml:space="preserve">Прочие услуги </t>
  </si>
  <si>
    <t>МЦП "Развитие сельского хозяйства в Приволжском районе в 2012-2013годах"</t>
  </si>
  <si>
    <t xml:space="preserve">ДЦП Развитие дорожного хозяйства Астраханской области на 2012-2016гг"  </t>
  </si>
  <si>
    <t xml:space="preserve">ДЦП "Социальное развитие сел на территории Приволжского района Астраханской области на 2013-2016гг" </t>
  </si>
  <si>
    <t>МЦП "Социальное развитие сел на территории Приволжского района на 2011-2013гг"</t>
  </si>
  <si>
    <t>Обеспечение мероприятий по переселению граждан из аварийного жилого фонда за счет средств фонда</t>
  </si>
  <si>
    <t>Обеспечение мероприятий по переселению граждан из аварийного жилого фонда за счет средств местного бюджета (средства района)</t>
  </si>
  <si>
    <t>Благоустройство (уличное освещение)</t>
  </si>
  <si>
    <t>Озеленение</t>
  </si>
  <si>
    <t>Комплексная целевая программа "Социальное развитие сел МО "Евпраксинский сельсовет"</t>
  </si>
  <si>
    <t>Культура,кинематография и средства массовой информации</t>
  </si>
  <si>
    <t>Субсидии бюджетным учреждениям на выполнение муниципального задания</t>
  </si>
  <si>
    <t>Мероприятия в области социальной политики (почетные жители)</t>
  </si>
  <si>
    <t>Пособия по социальной помощи населению</t>
  </si>
  <si>
    <t>0020300</t>
  </si>
  <si>
    <t>0020400</t>
  </si>
  <si>
    <t>0013600</t>
  </si>
  <si>
    <t>0200100</t>
  </si>
  <si>
    <t>0700500</t>
  </si>
  <si>
    <t>0107</t>
  </si>
  <si>
    <t>Субсидии бюджетным учреждениям на иные цели</t>
  </si>
  <si>
    <t>на 2014 год"</t>
  </si>
  <si>
    <t>Прочие поступления от денежных взысканий (штрафов) и иных сумм в возмещение ущерба</t>
  </si>
  <si>
    <t>000 1 16 90050 10 0000 140</t>
  </si>
  <si>
    <t>000 116 00000 00 0000 140</t>
  </si>
  <si>
    <t>тыс.руб.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</si>
  <si>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</si>
  <si>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</si>
  <si>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</si>
  <si>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</si>
  <si>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</si>
  <si>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Всего</t>
  </si>
  <si>
    <t>Уменьшение прочих остатков денежных средств бюджетов</t>
  </si>
  <si>
    <t>000 1 08 04020 01 1000 110</t>
  </si>
  <si>
    <t>Государственная пошлина за совершение нотариальных жействий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</t>
  </si>
  <si>
    <t xml:space="preserve"> Наименование показателя</t>
  </si>
  <si>
    <t>Код</t>
  </si>
  <si>
    <t>стро-</t>
  </si>
  <si>
    <t>Код дохода по КД</t>
  </si>
  <si>
    <t>ки</t>
  </si>
  <si>
    <t>ВБ=10</t>
  </si>
  <si>
    <t xml:space="preserve"> НАЛОГОВЫЕ И НЕНАЛОГОВЫЕ ДОХОДЫ</t>
  </si>
  <si>
    <t>10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</si>
  <si>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</si>
  <si>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</si>
  <si>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</si>
  <si>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</si>
  <si>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</si>
  <si>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 xml:space="preserve"> 000 1 01 02020 01 0000 110</t>
  </si>
  <si>
    <t xml:space="preserve"> </t>
  </si>
  <si>
    <t xml:space="preserve">208 05000 10 0000 180 </t>
  </si>
  <si>
    <t>000 2 02 04012 10 0000 151</t>
  </si>
  <si>
    <t>Межбюджетные трансферты, передаваемые для компенсации дополнительных расходов</t>
  </si>
  <si>
    <t>Субсидии бюджетам поселений на 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</t>
  </si>
  <si>
    <t>000 202 02088 10 0002 151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</si>
  <si>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</si>
  <si>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</si>
  <si>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к Решению Совета МО "Евпраксинский сельсовет" "О бюджете муниципального  образования</t>
  </si>
  <si>
    <t>объем погашения в 2014 г</t>
  </si>
  <si>
    <t>планируемая величина муниципального долга на 01.01.2015г.</t>
  </si>
  <si>
    <t>объем привлечения в 2015 году</t>
  </si>
  <si>
    <t>объем погашения в 2015 г</t>
  </si>
  <si>
    <t>планируемая величина муниципального долга на 01.01.2016г.</t>
  </si>
  <si>
    <t>объем привлечения в 2016 году</t>
  </si>
  <si>
    <t>объем погашения в 2016 г</t>
  </si>
  <si>
    <t>планируемая величина муниципального долга на 01.01.2017г.</t>
  </si>
  <si>
    <t>величина муниципального долга на 01.01.2014г.</t>
  </si>
  <si>
    <t>объем привлечения в 2014году</t>
  </si>
  <si>
    <t>Субвенции бюджетам на осуществлениеполномочий по составлению протоколов</t>
  </si>
  <si>
    <t>НАЛОГИ НА СОВОКУПНЫЙ ДОХОД</t>
  </si>
  <si>
    <t xml:space="preserve"> 000 1 05 00000 00 0000 000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</si>
  <si>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</si>
  <si>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</si>
  <si>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</si>
  <si>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</si>
  <si>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</si>
  <si>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 xml:space="preserve"> 000 1 06 00000 00 0000 000</t>
  </si>
  <si>
    <t>Налоги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</si>
  <si>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</si>
  <si>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</si>
  <si>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</si>
  <si>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</si>
  <si>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</si>
  <si>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</si>
  <si>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</si>
  <si>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</si>
  <si>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</si>
  <si>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</si>
  <si>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 поселения</t>
  </si>
  <si>
    <t xml:space="preserve"> 000 1 06 06023 10 0000 110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</si>
  <si>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</si>
  <si>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</si>
  <si>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</si>
  <si>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</si>
  <si>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</si>
  <si>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</si>
  <si>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</si>
  <si>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</si>
  <si>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</si>
  <si>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</si>
  <si>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000 1 11 05035 10 0000 120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</si>
  <si>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</si>
  <si>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</si>
  <si>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</si>
  <si>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</si>
  <si>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</si>
  <si>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>261 99 00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</si>
  <si>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</si>
  <si>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</si>
  <si>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</si>
  <si>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поселений на выравнивание бюджетной обеспеченности</t>
  </si>
  <si>
    <t xml:space="preserve"> 000 2 02 01001 10 0000 151</t>
  </si>
  <si>
    <t>Закупки товаров, работ, услуг в сфере информационно-коммуникационных технологий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</si>
  <si>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</si>
  <si>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</si>
  <si>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</si>
  <si>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</si>
  <si>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субъектов Российской Федерации и муниципальных образований (межбюджетные субсидии)</t>
  </si>
  <si>
    <t xml:space="preserve"> 000 2 02 02000 00 0000 151</t>
  </si>
  <si>
    <t>Прочие субсидии</t>
  </si>
  <si>
    <t xml:space="preserve"> 000 2 02 02999 00 0000 151</t>
  </si>
  <si>
    <t>Прочие субсидии бюджетам поселений</t>
  </si>
  <si>
    <t xml:space="preserve"> 000 2 02 02999 10 0000 151</t>
  </si>
  <si>
    <t>Публичные нормативные социальные выплаты гражданам</t>
  </si>
  <si>
    <t>Пособия, компенсации,меры социальной поддержки по публичным нормативным обязательствам</t>
  </si>
  <si>
    <t>Субвенции бюджетам субъектов Российской Федерации и муниципальных образований</t>
  </si>
  <si>
    <t xml:space="preserve"> 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</si>
  <si>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</si>
  <si>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Субсидии бюджетным учреждениям </t>
  </si>
  <si>
    <t>610</t>
  </si>
  <si>
    <t>000 103 02230 01 0000 110</t>
  </si>
  <si>
    <t>000 103 02240 01 0000 110</t>
  </si>
  <si>
    <t>000 103 02250 01 0000 110</t>
  </si>
  <si>
    <t>Доходы от уплаты акцизов на дизельное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</si>
  <si>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моторные масла эля дизельных и (или) карбюраторных (инжекторных)двигателей,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</si>
  <si>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</si>
  <si>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</si>
  <si>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Доходы от уплаты акцизов на  топливо,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</t>
  </si>
  <si>
    <t>000 103 02000 01 0000 110</t>
  </si>
  <si>
    <t>Субсидии  на обеспечений мероприятий по капитальному ремонту многоквартирных  домов за счет средств областного бюджета</t>
  </si>
  <si>
    <t>Субсидии  на обеспечений мероприятий по капитальному ремонту многоквартирных  домов за счет средств бюджетов поселений</t>
  </si>
  <si>
    <t>Поддержка жилищного хозяйства</t>
  </si>
  <si>
    <t>Мероприятия в области жилищного хозяйства</t>
  </si>
  <si>
    <t>0980000</t>
  </si>
  <si>
    <t>0980101</t>
  </si>
  <si>
    <t>0980201</t>
  </si>
  <si>
    <t>Прочие безвозмездные поступления в бюджеты поселений от бюджетов муниципальных районов</t>
  </si>
  <si>
    <t xml:space="preserve"> 000 2 02 09054 10 0000 151</t>
  </si>
  <si>
    <t xml:space="preserve"> 000 1 06 01030 10 1000 110</t>
  </si>
  <si>
    <t xml:space="preserve"> 000 1 06 01030 10 2000 110</t>
  </si>
  <si>
    <t>Доходы бюджета - ИТОГО</t>
  </si>
  <si>
    <t xml:space="preserve"> 000 8 50 00000 00 0000 000</t>
  </si>
  <si>
    <t xml:space="preserve"> 000 1 05 01000 00 0000 000</t>
  </si>
  <si>
    <t>000 117 05050 10 0000 180</t>
  </si>
  <si>
    <t>Доходы от продажи земельных участков</t>
  </si>
  <si>
    <t>000 2 02 03999 10 0000 151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</si>
  <si>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</si>
  <si>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</si>
  <si>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</si>
  <si>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экономика</t>
  </si>
  <si>
    <t>Жилищно-коммунальное хозяйство</t>
  </si>
  <si>
    <t>Резервные фонды</t>
  </si>
  <si>
    <t>Обеспечение пожарной безопасности</t>
  </si>
  <si>
    <t>Реализация функций, связанных с обеспечением национальной безопасности и правоохранительной деятельности в части участия в профилактике терроризма-экстремизма</t>
  </si>
  <si>
    <t>000 202 04999 10 0000 151</t>
  </si>
  <si>
    <t>5201504</t>
  </si>
  <si>
    <t>490 01  01</t>
  </si>
  <si>
    <t>490 01 01</t>
  </si>
  <si>
    <t>Субвенция для осуществления полномочий по составлению протоколов</t>
  </si>
  <si>
    <t>Мероприятия в области коммунального хозяйства</t>
  </si>
  <si>
    <t>Содержание автомобильных дорог</t>
  </si>
  <si>
    <t>Содержание мест захоронения</t>
  </si>
  <si>
    <t>Социальная политика</t>
  </si>
  <si>
    <t>Приложение №1</t>
  </si>
  <si>
    <t xml:space="preserve">к Решению Совета МО "Евпраксинский </t>
  </si>
  <si>
    <t>сельсовет" "О Бюджете Муниципального</t>
  </si>
  <si>
    <t>образования "Евпраксинский сельсовет"</t>
  </si>
  <si>
    <t>Приложение №3</t>
  </si>
  <si>
    <t>Перечисления из бюджета поселения (в бюджет поселения) для осуществления возврата (зачета) излишне уплаченных или излишне взысканых сумм налога, налоговых сборов</t>
  </si>
  <si>
    <t>117 01050 10 0000 180</t>
  </si>
  <si>
    <t>Невыясненные поступления, зачисляемые в бюджеты поселений</t>
  </si>
  <si>
    <t>Прочие субсидии  бюджетам поселений</t>
  </si>
  <si>
    <t>Приложение №5</t>
  </si>
  <si>
    <t>Приложение №6</t>
  </si>
  <si>
    <t>Жилищное хозяйство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</si>
  <si>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</si>
  <si>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</si>
  <si>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</si>
  <si>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</si>
  <si>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Прочие расходы</t>
  </si>
  <si>
    <t>Мероприятия в области строительства, архитектуры и градостроительства</t>
  </si>
  <si>
    <t>000 1 08 04020 01 0000 110</t>
  </si>
  <si>
    <t>000 1 08 04020 01 4000 110</t>
  </si>
  <si>
    <t>Национальная оборона</t>
  </si>
  <si>
    <t>Национальная безопасность и правоохранительная деятельность</t>
  </si>
  <si>
    <t>ДОХОДЫ</t>
  </si>
  <si>
    <t>I</t>
  </si>
  <si>
    <t>1 11 05013 10 0000 120</t>
  </si>
  <si>
    <t>Прочие доходы от оказания платных услуг получателями средств бюджетами поселений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</si>
  <si>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</si>
  <si>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</si>
  <si>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</si>
  <si>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</si>
  <si>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1 13 02995 10 0000 130</t>
  </si>
  <si>
    <t>1 14 02050 10 0000 410</t>
  </si>
  <si>
    <t>1 14 02050 10 0000 440</t>
  </si>
  <si>
    <t>1 14 02053 10 0000 410</t>
  </si>
  <si>
    <t>1 14 06025 10 0000 430</t>
  </si>
  <si>
    <t>1 14 06013 10 0000 430</t>
  </si>
  <si>
    <t>Возврат остатков субсидий и субвенций прошлых лет</t>
  </si>
  <si>
    <t>Уличное освещение</t>
  </si>
  <si>
    <t>Наименование кодов поступлений</t>
  </si>
  <si>
    <t>Администрация МО «Евпраксинский сельсовет»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</si>
  <si>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</si>
  <si>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</si>
  <si>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1 08 04020 01 1000 110</t>
  </si>
  <si>
    <t>1 08 04020 01 4000 110</t>
  </si>
  <si>
    <t>1 11 05025 10 0000 120</t>
  </si>
  <si>
    <t>1 11 05035 10 0000 120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</si>
  <si>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</si>
  <si>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</si>
  <si>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</si>
  <si>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</si>
  <si>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О00  117 01050 10 0000 180</t>
  </si>
  <si>
    <t xml:space="preserve"> 000 208 05000 10 0000 180</t>
  </si>
  <si>
    <t xml:space="preserve">208 05000 10 0000 151 </t>
  </si>
  <si>
    <t>002 01 00</t>
  </si>
  <si>
    <t xml:space="preserve"> 000 2 02 03015 10 0000 151</t>
  </si>
  <si>
    <t>Дорожное хозяйство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</si>
  <si>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</si>
  <si>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</si>
  <si>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</si>
  <si>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202  01001 10 0000 151</t>
  </si>
  <si>
    <t>Дотации на выравнивание уровня бюджетной обеспеченности</t>
  </si>
  <si>
    <t>202 01003  10 0000 151</t>
  </si>
  <si>
    <t>Субсидии бюджетам поселений на обеспечение мероприятий по капитальному ремонту многоквартирных домов за счёт средств поступивших от государственных корпораций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</si>
  <si>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счёт средств бюджетов</t>
  </si>
  <si>
    <t>202 03001  10 0000 151</t>
  </si>
  <si>
    <t>Прочие безвозмездные поступления в бюджеты поселений от бюджетов субъектов Российской Федерации</t>
  </si>
  <si>
    <t>202 02999 10 0000 151</t>
  </si>
  <si>
    <t>202 03015 10 0000 151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</si>
  <si>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</si>
  <si>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202 03999 10 0000 151</t>
  </si>
  <si>
    <t>630</t>
  </si>
  <si>
    <t>Субсидии на обеспечений мероприятий по капитальному ремонту многоквартирных  домов за счет средств поступивших от государственных корпораций фонд содействия реформированию жилищно-коммунального хозяйства</t>
  </si>
  <si>
    <t xml:space="preserve"> Субвенция бюджетам  на осуществление полномочий по составлению протоколов об административн. правонарушен.</t>
  </si>
  <si>
    <t>202 04999 10 0000151</t>
  </si>
  <si>
    <t>2 02 09024 10 0000 151</t>
  </si>
  <si>
    <t>202 09054  10 0000 151</t>
  </si>
  <si>
    <t>302 01050 10 0000 130</t>
  </si>
  <si>
    <t>Доходы от продажи услуг, оказываемых муниципальными учреждениями</t>
  </si>
  <si>
    <t>303 99050 10 0000 180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</si>
  <si>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</si>
  <si>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СМЕТА</t>
  </si>
  <si>
    <t>Наименование</t>
  </si>
  <si>
    <t>сумма</t>
  </si>
  <si>
    <t>Доходы местного бюджета</t>
  </si>
  <si>
    <t>Расходы всего</t>
  </si>
  <si>
    <t>в том числе:</t>
  </si>
  <si>
    <t>098 02 02</t>
  </si>
  <si>
    <t>Расходы, связанные с ликвидацией чрезвычайных ситуаций</t>
  </si>
  <si>
    <t>Приложение №2</t>
  </si>
  <si>
    <t xml:space="preserve">   Код бюджетной классификации Российской Федерации</t>
  </si>
  <si>
    <t>202 04029 10 0000 151</t>
  </si>
  <si>
    <t xml:space="preserve">     202 04012 10 0000 151</t>
  </si>
  <si>
    <t xml:space="preserve">Развитие сельского хозяйства в Приволжском районе </t>
  </si>
  <si>
    <t>7953500</t>
  </si>
  <si>
    <t>Межбюджетные трансферты, передаваемые бюджетам поселений на реализацию мероприятий, направленных на снижение напряженности на рынке труда</t>
  </si>
  <si>
    <t>Прочие субсидии, зачисляемые в бюджеты поселений</t>
  </si>
  <si>
    <t>Межбюджетные трансферты, передаваемые бюджетам поселений  на реализацию мроприятий, направленных на снижение напряженности на рынке труда</t>
  </si>
  <si>
    <t>000 202 04029 10 0000 151</t>
  </si>
  <si>
    <t>600 05 00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</si>
  <si>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</si>
  <si>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Приложение №7</t>
  </si>
  <si>
    <t>Всего расходов</t>
  </si>
  <si>
    <t>Муниципальная пенсия</t>
  </si>
  <si>
    <t>Социальные пособия, выплачивае-мые организациями сектора гос.управления</t>
  </si>
  <si>
    <t>ДЦП Развитие дорожного хозяйства Астраханской области на 2012-2016гг и на перспективу до 2020года"</t>
  </si>
  <si>
    <t>Социальные пособия, выплачиваемые организациями сектора гос.управления</t>
  </si>
  <si>
    <t>Приложение № 4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</si>
  <si>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</si>
  <si>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</si>
  <si>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>000  1 06 02000 02 0000 110</t>
  </si>
  <si>
    <t xml:space="preserve">Налог на имущество организаций                  </t>
  </si>
  <si>
    <t>000  1 06 02010 02 0000 110</t>
  </si>
  <si>
    <t>000  1 06 02020 02 0000 110</t>
  </si>
  <si>
    <t>120</t>
  </si>
  <si>
    <t>240</t>
  </si>
  <si>
    <t>310</t>
  </si>
  <si>
    <t>000  1 08 00000 00 0000 000</t>
  </si>
  <si>
    <t xml:space="preserve">ГОСУДАРСТВЕННАЯ ПОШЛИНА                        </t>
  </si>
  <si>
    <t>000  1 09 00000 00 0000 000</t>
  </si>
  <si>
    <t>Наименование показателя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</si>
  <si>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</si>
  <si>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</si>
  <si>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</si>
  <si>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 xml:space="preserve"> 90  00  00  00  00  0000  000</t>
  </si>
  <si>
    <t xml:space="preserve"> 01  00  00  00  00  0000  000</t>
  </si>
  <si>
    <t xml:space="preserve"> 01  02  00  00  00  0000  000</t>
  </si>
  <si>
    <t>0308</t>
  </si>
  <si>
    <t>Решение задач в сфере контроля за оборотом наркотических средств, психотропных веществ в области противодействия их незаконному обороту</t>
  </si>
  <si>
    <t>2479900</t>
  </si>
  <si>
    <t xml:space="preserve"> 01  03  00  00  00  0000  000</t>
  </si>
  <si>
    <t xml:space="preserve"> 01  03  01  00  00  0000  000</t>
  </si>
  <si>
    <t xml:space="preserve"> 01  03  01  00  00  0000  700</t>
  </si>
  <si>
    <t xml:space="preserve"> 01  03  01  00  10  0000  710</t>
  </si>
  <si>
    <t xml:space="preserve"> 01  03  01  00  00  0000  800</t>
  </si>
  <si>
    <t xml:space="preserve"> 01  03  01  00  10  0000  810</t>
  </si>
  <si>
    <t xml:space="preserve"> 01  00  00  00  00  0000  00А</t>
  </si>
  <si>
    <t xml:space="preserve"> 01  05  00  00  00  0000  000</t>
  </si>
  <si>
    <t xml:space="preserve"> 01  05  00  00  00  0000  500</t>
  </si>
  <si>
    <t xml:space="preserve"> 01  05  02  00  00  0000  500</t>
  </si>
  <si>
    <t xml:space="preserve"> 01  05  02  01  00  0000  510</t>
  </si>
  <si>
    <t xml:space="preserve"> 01  05  02  01  10  0000  510</t>
  </si>
  <si>
    <t xml:space="preserve"> 01  05  00  00  00  0000  600</t>
  </si>
  <si>
    <t xml:space="preserve"> 01  05  02  00  00  0000  600</t>
  </si>
  <si>
    <t xml:space="preserve"> 01  05  02  01  10  0000  610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</si>
  <si>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</si>
  <si>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</si>
  <si>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 01  02  00  00  00  0000  700</t>
  </si>
  <si>
    <t xml:space="preserve"> 01  02  00  00  10  0000  710</t>
  </si>
  <si>
    <t>2014 год</t>
  </si>
  <si>
    <t xml:space="preserve">ИСТОЧНИКИ ВНУТРЕННЕГО ФИНАНСИРОВАНИЯ ДЕФИЦИТА БЮДЖЕТА МУНИЦИПАЛЬНОГО ОБРАЗОВАНИЯ </t>
  </si>
  <si>
    <t>"ЕВПРАКСИНСКИЙ СЕЛЬСОВЕТ"  НА 2014год</t>
  </si>
  <si>
    <t>образования "Евпраксинский сельсовет" на 2014год"</t>
  </si>
  <si>
    <t>сельсовет"  "О Бюджете Муниципального</t>
  </si>
  <si>
    <t>Программа внутренних муниципальных заимствований муниципального образования «Евпраксинский сельсовет»» на 2014 год</t>
  </si>
  <si>
    <t>0500</t>
  </si>
  <si>
    <t>0300</t>
  </si>
  <si>
    <t>0400</t>
  </si>
  <si>
    <t>0800</t>
  </si>
  <si>
    <t>000  1 13 00000 00 0000 000</t>
  </si>
  <si>
    <t>000  1 13 01000 00 0000 130</t>
  </si>
  <si>
    <t xml:space="preserve">Доходы от оказания платных услуг (работ)       </t>
  </si>
  <si>
    <t>000  1 13 01990 00 0000 130</t>
  </si>
  <si>
    <t>Прочие доходы от оказания платных услуг (работ)</t>
  </si>
  <si>
    <t>000  1 13 01995 10 0000 130</t>
  </si>
  <si>
    <t>000  1 13 02000 00 0000 130</t>
  </si>
  <si>
    <t xml:space="preserve">Доходы от компенсации затрат государства       </t>
  </si>
  <si>
    <t>000  1 13 02065 10 0000 130</t>
  </si>
  <si>
    <t>000  1 13 02995 10 0000 130</t>
  </si>
  <si>
    <t>000  1 14 00000 00 0000 000</t>
  </si>
  <si>
    <t>520 15 00</t>
  </si>
  <si>
    <t>000  1 14 02050 10 0000 410</t>
  </si>
  <si>
    <t>000  1 14 02052 10 0000 410</t>
  </si>
  <si>
    <t>000  1 14 02053 10 0000 410</t>
  </si>
  <si>
    <t>Мероприятия по исполнению наказов избирателей депутатам Думы АО на 2012год</t>
  </si>
  <si>
    <t>Фонд оплаты труда государственных (муниципальных) органов и взносы на обязательное социальное страхование</t>
  </si>
  <si>
    <t>000  1 14 06000 00 0000 430</t>
  </si>
  <si>
    <t>000  1 14 06013 10 0000 430</t>
  </si>
  <si>
    <t>000  1 14 06025 10 0000 430</t>
  </si>
  <si>
    <t>000  1 16 30015 01 0000 140</t>
  </si>
  <si>
    <t>Средства, передаваемые из бюджета Астраханской области муниципальным образованиям на проведение противопаводковых мероприятий</t>
  </si>
  <si>
    <t>000  1 17 00000 00 0000 000</t>
  </si>
  <si>
    <t xml:space="preserve">ПРОЧИЕ НЕНАЛОГОВЫЕ ДОХОДЫ                      </t>
  </si>
  <si>
    <t>Публично-нормативные обязательства</t>
  </si>
  <si>
    <t>МЦП "Развитие и внедрение информационных и коммуникационных технологий в деятельность муниципального образования "Евпраксинский сельсовет"</t>
  </si>
  <si>
    <t>Муниципальная целевая программа "Развитие и внедрение информационных и коммуникационных технологий в деятельность муниципального образования "Евпраксинский сельсовет"</t>
  </si>
  <si>
    <t>Код источника финансирования по КИВФ, КИВнФ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</si>
  <si>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</si>
  <si>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</si>
  <si>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</si>
  <si>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</si>
  <si>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</si>
  <si>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</si>
  <si>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</si>
  <si>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</si>
  <si>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01  05  02  01  00  0000  610</t>
  </si>
  <si>
    <t>Уменьшение прочих остатков денежных средств бюджетов поселений</t>
  </si>
  <si>
    <t xml:space="preserve">Перечень кодов бюджетной классификации,администрируемых администрацией  муниципального образования «Евпраксинский сельсовет» на 2014 год </t>
  </si>
  <si>
    <t xml:space="preserve">Прочие закупки товаров, работ, услуг для обеспечения государственных (муниципальных) нужд </t>
  </si>
  <si>
    <t>Фонд оплаты труда государственных (муниципальных) органови взносы на обязательное социальное страхование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</si>
  <si>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</si>
  <si>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</si>
  <si>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1403</t>
  </si>
  <si>
    <t xml:space="preserve">997 00 00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</si>
  <si>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нотариусов,занимающихся частной практикой , адвокатов,учредивщих адвокатские кабинеты и других лиц, занимающихся частной практикой в соответствии со статьей 227 НК РФ</t>
  </si>
  <si>
    <t>Налог на имущество организаций по имуществу,  не входящую в единую систему газоснабжения</t>
  </si>
  <si>
    <t>Налог на  имущество  организаций  по  имуществу, входящему в единую систему газоснабжения</t>
  </si>
  <si>
    <t>ЗАДОЛЖЕННОСТЬ  И   ПЕРЕРАСЧЕТЫ   ПО   ОТМЕНЕННЫМ НАЛОГАМ, СБОРАМ И ИНЫМ ОБЯЗАТЕЛЬНЫМ ПЛАТЕЖАМ</t>
  </si>
  <si>
    <t>000 109 04053 10 0000 110</t>
  </si>
  <si>
    <t>Земельный налог  (по  обязательствам,  возникшим до 1января 2006года), мобилизуемый на территориях поселений</t>
  </si>
  <si>
    <t xml:space="preserve"> 000 1 11 05013 10 0000 120</t>
  </si>
  <si>
    <t>ДОХОДЫ  ОТ  ОКАЗАНИЯ  ПЛАТНЫХ  УСЛУГ  (РАБОТ)  И КОМПЕНСАЦИИ ЗАТРАТ ГОСУДАРСТВА</t>
  </si>
  <si>
    <t>Прочие доходы от оказания платных услуг  (работ) получателями средств бюджетами поселений</t>
  </si>
  <si>
    <t>Прочие доходы  от  компенсации  затрат  бюджетов поселений</t>
  </si>
  <si>
    <t>Доходы,   поступающие   в   порядке   возмещения расходов, понесенных в связи с эксплуатацией имущества поселений</t>
  </si>
  <si>
    <t>ДОХОДЫ ОТ ПРОДАЖИ МАТЕРИАЛЬНЫХ И  НЕМАТЕРИАЛЬНЫХ АКТИВОВ</t>
  </si>
  <si>
    <t>Доходы от реализации имущества, 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</si>
  <si>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 находящегося 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</si>
  <si>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 имущества,  находящегося 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</si>
  <si>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</si>
  <si>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  от    продажи    земельных    участков, государственная собственность которых не разграничена и которые расположены в границах поселений</t>
  </si>
  <si>
    <t>Доходы   от    продажи    земельных    участков, находящихся в собственности поселений(за исключением земельных участков бюджетных и автономных учреждений)</t>
  </si>
  <si>
    <t>Денежные взыскания (штрафы) за правонарушения  в области дорожного движения</t>
  </si>
  <si>
    <t>Денежные взыскания (штрафы) за нарушение  правил перевозки крупногабаритных и тяжеловесных грузов по автомобильным дорогам общего пользования местного значения поселений</t>
  </si>
  <si>
    <t>Иные межбюджетные трансферты</t>
  </si>
  <si>
    <t xml:space="preserve">Иные межбюджетные трансферты, передаваемые из бюдждета поселения  бюджету района на осуществление части отдельных полномочий по вопросам местного значения поселения </t>
  </si>
  <si>
    <t>540</t>
  </si>
  <si>
    <r>
      <t>"_19__  "</t>
    </r>
    <r>
      <rPr>
        <sz val="10"/>
        <rFont val="Arial"/>
        <family val="0"/>
      </rPr>
      <t xml:space="preserve"> __12__ 2013г. №_</t>
    </r>
    <r>
      <rPr>
        <u val="single"/>
        <sz val="10"/>
        <rFont val="Arial"/>
        <family val="2"/>
      </rPr>
      <t>40</t>
    </r>
    <r>
      <rPr>
        <sz val="10"/>
        <rFont val="Arial"/>
        <family val="0"/>
      </rPr>
      <t>__</t>
    </r>
  </si>
  <si>
    <r>
      <t>"__</t>
    </r>
    <r>
      <rPr>
        <u val="single"/>
        <sz val="14"/>
        <rFont val="Times New Roman"/>
        <family val="1"/>
      </rPr>
      <t>19</t>
    </r>
    <r>
      <rPr>
        <sz val="14"/>
        <rFont val="Times New Roman"/>
        <family val="1"/>
      </rPr>
      <t>__" __</t>
    </r>
    <r>
      <rPr>
        <u val="single"/>
        <sz val="14"/>
        <rFont val="Times New Roman"/>
        <family val="1"/>
      </rPr>
      <t>12</t>
    </r>
    <r>
      <rPr>
        <sz val="14"/>
        <rFont val="Times New Roman"/>
        <family val="1"/>
      </rPr>
      <t>__ 2013г  № _</t>
    </r>
    <r>
      <rPr>
        <u val="single"/>
        <sz val="14"/>
        <rFont val="Times New Roman"/>
        <family val="1"/>
      </rPr>
      <t>40</t>
    </r>
    <r>
      <rPr>
        <sz val="14"/>
        <rFont val="Times New Roman"/>
        <family val="1"/>
      </rPr>
      <t>_</t>
    </r>
  </si>
  <si>
    <r>
      <t xml:space="preserve">"19"   </t>
    </r>
    <r>
      <rPr>
        <sz val="11"/>
        <rFont val="Arial"/>
        <family val="2"/>
      </rPr>
      <t xml:space="preserve">   __</t>
    </r>
    <r>
      <rPr>
        <u val="single"/>
        <sz val="11"/>
        <rFont val="Arial"/>
        <family val="2"/>
      </rPr>
      <t>12</t>
    </r>
    <r>
      <rPr>
        <sz val="11"/>
        <rFont val="Arial"/>
        <family val="2"/>
      </rPr>
      <t>__</t>
    </r>
    <r>
      <rPr>
        <u val="single"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2013г. №_</t>
    </r>
    <r>
      <rPr>
        <u val="single"/>
        <sz val="11"/>
        <rFont val="Arial"/>
        <family val="2"/>
      </rPr>
      <t>40</t>
    </r>
    <r>
      <rPr>
        <sz val="11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</si>
</sst>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_(* #,##0.000_);_(* \(#,##0.000\);_(* &quot;-&quot;??_);_(@_)"/>
    <numFmt numFmtId="183" formatCode="_-* #,##0_р_._-;\-* #,##0_р_._-;_-* &quot;-&quot;??_р_._-;_-@_-"/>
    <numFmt numFmtId="184" formatCode="_-* #,##0.0_р_._-;\-* #,##0.0_р_._-;_-* &quot;-&quot;??_р_._-;_-@_-"/>
    <numFmt numFmtId="185" formatCode="#,##0.0000"/>
    <numFmt numFmtId="186" formatCode="0.000"/>
    <numFmt numFmtId="187" formatCode="0.0000"/>
    <numFmt numFmtId="188" formatCode="#,##0.0"/>
    <numFmt numFmtId="189" formatCode="_(* #,##0.0000_);_(* \(#,##0.0000\);_(* &quot;-&quot;??_);_(@_)"/>
    <numFmt numFmtId="190" formatCode="_-* #,##0.000_р_._-;\-* #,##0.000_р_._-;_-* &quot;-&quot;?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00"/>
    <numFmt numFmtId="197" formatCode="0.00000"/>
  </numFmts>
  <fonts count="50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3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color indexed="10"/>
      <name val="Times New Roman"/>
      <family val="1"/>
    </font>
    <font>
      <sz val="8"/>
      <color indexed="8"/>
      <name val="Arial Cyr"/>
      <family val="0"/>
    </font>
    <font>
      <sz val="14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8.5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183" fontId="3" fillId="0" borderId="0" xfId="62" applyNumberFormat="1" applyFont="1" applyFill="1" applyAlignment="1" applyProtection="1">
      <alignment/>
      <protection/>
    </xf>
    <xf numFmtId="183" fontId="3" fillId="0" borderId="0" xfId="62" applyNumberFormat="1" applyFont="1" applyFill="1" applyBorder="1" applyAlignment="1" applyProtection="1">
      <alignment/>
      <protection/>
    </xf>
    <xf numFmtId="184" fontId="3" fillId="0" borderId="0" xfId="62" applyNumberFormat="1" applyFont="1" applyFill="1" applyAlignment="1" applyProtection="1">
      <alignment/>
      <protection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182" fontId="9" fillId="0" borderId="0" xfId="62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186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" fontId="1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left" wrapText="1"/>
    </xf>
    <xf numFmtId="0" fontId="11" fillId="0" borderId="22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81" fontId="4" fillId="0" borderId="23" xfId="0" applyNumberFormat="1" applyFont="1" applyBorder="1" applyAlignment="1">
      <alignment horizontal="right"/>
    </xf>
    <xf numFmtId="181" fontId="15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6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6" fillId="0" borderId="27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justify" vertical="top" wrapText="1"/>
    </xf>
    <xf numFmtId="0" fontId="16" fillId="0" borderId="23" xfId="0" applyFont="1" applyBorder="1" applyAlignment="1">
      <alignment vertical="top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23" xfId="0" applyFont="1" applyBorder="1" applyAlignment="1">
      <alignment horizontal="left" wrapText="1"/>
    </xf>
    <xf numFmtId="0" fontId="18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 wrapText="1"/>
    </xf>
    <xf numFmtId="0" fontId="16" fillId="0" borderId="22" xfId="0" applyFont="1" applyBorder="1" applyAlignment="1">
      <alignment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86" fontId="11" fillId="0" borderId="3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wrapText="1"/>
    </xf>
    <xf numFmtId="180" fontId="11" fillId="0" borderId="23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wrapText="1"/>
    </xf>
    <xf numFmtId="186" fontId="11" fillId="0" borderId="23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0" xfId="0" applyNumberFormat="1" applyFont="1" applyFill="1" applyBorder="1" applyAlignment="1">
      <alignment horizontal="center" wrapText="1"/>
    </xf>
    <xf numFmtId="186" fontId="11" fillId="0" borderId="23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vertical="center"/>
    </xf>
    <xf numFmtId="186" fontId="11" fillId="0" borderId="3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 wrapText="1"/>
    </xf>
    <xf numFmtId="4" fontId="13" fillId="0" borderId="37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0" fillId="24" borderId="13" xfId="0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24" borderId="13" xfId="0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20" fillId="0" borderId="13" xfId="53" applyNumberFormat="1" applyFont="1" applyBorder="1" applyAlignment="1">
      <alignment/>
      <protection/>
    </xf>
    <xf numFmtId="0" fontId="20" fillId="0" borderId="13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188" fontId="20" fillId="0" borderId="13" xfId="53" applyNumberFormat="1" applyFont="1" applyBorder="1" applyAlignment="1">
      <alignment/>
      <protection/>
    </xf>
    <xf numFmtId="0" fontId="9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4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0" fillId="0" borderId="38" xfId="0" applyFill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top" wrapText="1"/>
    </xf>
    <xf numFmtId="0" fontId="22" fillId="0" borderId="11" xfId="0" applyFont="1" applyFill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8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29" fillId="0" borderId="0" xfId="0" applyFont="1" applyAlignment="1">
      <alignment/>
    </xf>
    <xf numFmtId="180" fontId="0" fillId="0" borderId="13" xfId="0" applyNumberFormat="1" applyBorder="1" applyAlignment="1">
      <alignment horizontal="center"/>
    </xf>
    <xf numFmtId="180" fontId="18" fillId="0" borderId="23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2" fontId="11" fillId="0" borderId="23" xfId="0" applyNumberFormat="1" applyFont="1" applyFill="1" applyBorder="1" applyAlignment="1">
      <alignment horizontal="center" vertical="center" wrapText="1"/>
    </xf>
    <xf numFmtId="180" fontId="11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justify" vertical="top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13" xfId="0" applyNumberForma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"/>
  <sheetViews>
    <sheetView zoomScalePageLayoutView="0" workbookViewId="0" topLeftCell="A86">
      <selection activeCell="D104" sqref="D104"/>
    </sheetView>
  </sheetViews>
  <sheetFormatPr defaultColWidth="9.140625" defaultRowHeight="12.75"/>
  <cols>
    <col min="1" max="1" width="50.140625" style="0" customWidth="1"/>
    <col min="2" max="2" width="7.00390625" style="0" customWidth="1"/>
    <col min="3" max="3" width="22.421875" style="0" customWidth="1"/>
    <col min="4" max="4" width="13.7109375" style="0" customWidth="1"/>
    <col min="5" max="5" width="2.8515625" style="0" customWidth="1"/>
    <col min="6" max="6" width="22.00390625" style="0" customWidth="1"/>
    <col min="7" max="7" width="21.57421875" style="0" customWidth="1"/>
    <col min="8" max="8" width="13.7109375" style="0" customWidth="1"/>
  </cols>
  <sheetData>
    <row r="2" spans="1:4" ht="15">
      <c r="A2" s="212"/>
      <c r="B2" s="212"/>
      <c r="C2" s="11" t="s">
        <v>351</v>
      </c>
      <c r="D2" s="3"/>
    </row>
    <row r="3" spans="1:8" ht="15">
      <c r="A3" s="10"/>
      <c r="B3" s="11"/>
      <c r="C3" s="12" t="s">
        <v>352</v>
      </c>
      <c r="D3" s="3"/>
      <c r="H3" t="s">
        <v>227</v>
      </c>
    </row>
    <row r="4" spans="1:4" ht="15">
      <c r="A4" s="10"/>
      <c r="B4" s="11"/>
      <c r="C4" s="11" t="s">
        <v>353</v>
      </c>
      <c r="D4" s="3"/>
    </row>
    <row r="5" spans="1:21" ht="12.75">
      <c r="A5" s="2"/>
      <c r="B5" s="2"/>
      <c r="C5" s="17" t="s">
        <v>354</v>
      </c>
      <c r="D5" s="3"/>
      <c r="F5" s="12"/>
      <c r="G5" s="12"/>
      <c r="H5" s="13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5"/>
      <c r="U5" s="13"/>
    </row>
    <row r="6" spans="1:21" ht="15">
      <c r="A6" s="1"/>
      <c r="B6" s="4"/>
      <c r="C6" s="23" t="s">
        <v>199</v>
      </c>
      <c r="D6" s="5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</row>
    <row r="7" spans="1:21" ht="12.75">
      <c r="A7" s="16"/>
      <c r="B7" s="16"/>
      <c r="C7" s="21" t="s">
        <v>577</v>
      </c>
      <c r="D7" s="5"/>
      <c r="F7" s="12"/>
      <c r="G7" s="12"/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3"/>
    </row>
    <row r="8" spans="1:21" ht="13.5" thickBot="1">
      <c r="A8" s="220" t="s">
        <v>373</v>
      </c>
      <c r="B8" s="220"/>
      <c r="C8" s="220"/>
      <c r="D8" s="5"/>
      <c r="F8" s="12"/>
      <c r="G8" s="12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3"/>
    </row>
    <row r="9" spans="1:21" ht="12.75">
      <c r="A9" s="217" t="s">
        <v>213</v>
      </c>
      <c r="B9" s="69"/>
      <c r="C9" s="70"/>
      <c r="D9" s="214">
        <v>2014</v>
      </c>
      <c r="F9" s="12"/>
      <c r="G9" s="12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5"/>
      <c r="U9" s="13"/>
    </row>
    <row r="10" spans="1:6" ht="12.75">
      <c r="A10" s="218"/>
      <c r="B10" s="6" t="s">
        <v>214</v>
      </c>
      <c r="C10" s="6"/>
      <c r="D10" s="215"/>
      <c r="F10" s="163"/>
    </row>
    <row r="11" spans="1:4" ht="12.75">
      <c r="A11" s="218"/>
      <c r="B11" s="6" t="s">
        <v>215</v>
      </c>
      <c r="C11" s="7" t="s">
        <v>216</v>
      </c>
      <c r="D11" s="215"/>
    </row>
    <row r="12" spans="1:9" ht="3" customHeight="1">
      <c r="A12" s="218"/>
      <c r="B12" s="6" t="s">
        <v>217</v>
      </c>
      <c r="C12" s="6"/>
      <c r="D12" s="215"/>
      <c r="F12" s="62"/>
      <c r="G12" s="62"/>
      <c r="H12" s="62"/>
      <c r="I12" s="62"/>
    </row>
    <row r="13" spans="1:9" ht="9.75" customHeight="1" hidden="1">
      <c r="A13" s="219"/>
      <c r="B13" s="8"/>
      <c r="C13" s="8"/>
      <c r="D13" s="216"/>
      <c r="F13" s="62"/>
      <c r="G13" s="62"/>
      <c r="H13" s="62"/>
      <c r="I13" s="62"/>
    </row>
    <row r="14" spans="1:9" ht="12.75">
      <c r="A14" s="71">
        <v>1</v>
      </c>
      <c r="B14" s="9">
        <v>2</v>
      </c>
      <c r="C14" s="9">
        <v>3</v>
      </c>
      <c r="D14" s="72">
        <v>6</v>
      </c>
      <c r="F14" s="62"/>
      <c r="G14" s="62"/>
      <c r="H14" s="62"/>
      <c r="I14" s="62"/>
    </row>
    <row r="15" spans="1:9" ht="10.5" customHeight="1" hidden="1">
      <c r="A15" s="73" t="s">
        <v>218</v>
      </c>
      <c r="B15" s="9"/>
      <c r="C15" s="9"/>
      <c r="D15" s="74"/>
      <c r="F15" s="62"/>
      <c r="G15" s="62"/>
      <c r="H15" s="62"/>
      <c r="I15" s="62"/>
    </row>
    <row r="16" spans="1:9" ht="9.75" customHeight="1">
      <c r="A16" s="79" t="s">
        <v>219</v>
      </c>
      <c r="B16" s="80" t="s">
        <v>220</v>
      </c>
      <c r="C16" s="80" t="s">
        <v>221</v>
      </c>
      <c r="D16" s="81">
        <f>D17+D27+D38+D57+D63+D80+D50+D55+D77+D70+D22</f>
        <v>2626.46</v>
      </c>
      <c r="F16" s="62"/>
      <c r="G16" s="62"/>
      <c r="H16" s="62"/>
      <c r="I16" s="62"/>
    </row>
    <row r="17" spans="1:9" ht="9.75" customHeight="1">
      <c r="A17" s="79" t="s">
        <v>222</v>
      </c>
      <c r="B17" s="80" t="s">
        <v>220</v>
      </c>
      <c r="C17" s="80" t="s">
        <v>223</v>
      </c>
      <c r="D17" s="82">
        <f>D18</f>
        <v>353</v>
      </c>
      <c r="F17" s="62"/>
      <c r="G17" s="62"/>
      <c r="H17" s="62"/>
      <c r="I17" s="62"/>
    </row>
    <row r="18" spans="1:9" ht="17.25" customHeight="1">
      <c r="A18" s="79" t="s">
        <v>224</v>
      </c>
      <c r="B18" s="80" t="s">
        <v>220</v>
      </c>
      <c r="C18" s="80" t="s">
        <v>225</v>
      </c>
      <c r="D18" s="82">
        <f>D19+D20+D21</f>
        <v>353</v>
      </c>
      <c r="F18" s="62"/>
      <c r="G18" s="62"/>
      <c r="H18" s="62"/>
      <c r="I18" s="62"/>
    </row>
    <row r="19" spans="1:12" ht="41.25" customHeight="1">
      <c r="A19" s="79" t="s">
        <v>551</v>
      </c>
      <c r="B19" s="80" t="s">
        <v>220</v>
      </c>
      <c r="C19" s="80" t="s">
        <v>550</v>
      </c>
      <c r="D19" s="82">
        <v>350</v>
      </c>
      <c r="F19" s="62"/>
      <c r="G19" s="62"/>
      <c r="H19" s="62"/>
      <c r="I19" s="62"/>
      <c r="L19" s="66"/>
    </row>
    <row r="20" spans="1:9" ht="76.5" customHeight="1">
      <c r="A20" s="79" t="s">
        <v>554</v>
      </c>
      <c r="B20" s="80" t="s">
        <v>220</v>
      </c>
      <c r="C20" s="80" t="s">
        <v>226</v>
      </c>
      <c r="D20" s="84"/>
      <c r="F20" s="62" t="s">
        <v>227</v>
      </c>
      <c r="G20" s="62"/>
      <c r="H20" s="62"/>
      <c r="I20" s="62"/>
    </row>
    <row r="21" spans="1:9" ht="32.25" customHeight="1">
      <c r="A21" s="79" t="s">
        <v>134</v>
      </c>
      <c r="B21" s="80" t="s">
        <v>220</v>
      </c>
      <c r="C21" s="80" t="s">
        <v>133</v>
      </c>
      <c r="D21" s="84">
        <v>3</v>
      </c>
      <c r="F21" s="62"/>
      <c r="G21" s="62"/>
      <c r="H21" s="62"/>
      <c r="I21" s="62"/>
    </row>
    <row r="22" spans="1:9" ht="44.25" customHeight="1">
      <c r="A22" s="79" t="s">
        <v>315</v>
      </c>
      <c r="B22" s="80" t="s">
        <v>220</v>
      </c>
      <c r="C22" s="80" t="s">
        <v>316</v>
      </c>
      <c r="D22" s="84">
        <f>D23+D24+D25+D26</f>
        <v>268.7</v>
      </c>
      <c r="F22" s="62"/>
      <c r="G22" s="62"/>
      <c r="H22" s="62"/>
      <c r="I22" s="62"/>
    </row>
    <row r="23" spans="1:9" ht="46.5" customHeight="1">
      <c r="A23" s="79" t="s">
        <v>311</v>
      </c>
      <c r="B23" s="80" t="s">
        <v>220</v>
      </c>
      <c r="C23" s="80" t="s">
        <v>308</v>
      </c>
      <c r="D23" s="89">
        <v>98.344</v>
      </c>
      <c r="F23" s="62"/>
      <c r="G23" s="62"/>
      <c r="H23" s="62"/>
      <c r="I23" s="62"/>
    </row>
    <row r="24" spans="1:9" ht="57.75" customHeight="1">
      <c r="A24" s="79" t="s">
        <v>312</v>
      </c>
      <c r="B24" s="80" t="s">
        <v>220</v>
      </c>
      <c r="C24" s="80" t="s">
        <v>309</v>
      </c>
      <c r="D24" s="89">
        <v>2.042</v>
      </c>
      <c r="F24" s="62"/>
      <c r="G24" s="62"/>
      <c r="H24" s="62"/>
      <c r="I24" s="62"/>
    </row>
    <row r="25" spans="1:9" ht="59.25" customHeight="1">
      <c r="A25" s="79" t="s">
        <v>313</v>
      </c>
      <c r="B25" s="80" t="s">
        <v>220</v>
      </c>
      <c r="C25" s="80" t="s">
        <v>310</v>
      </c>
      <c r="D25" s="84">
        <v>159.232</v>
      </c>
      <c r="F25" s="62"/>
      <c r="G25" s="62"/>
      <c r="H25" s="62"/>
      <c r="I25" s="62"/>
    </row>
    <row r="26" spans="1:9" ht="43.5" customHeight="1">
      <c r="A26" s="79" t="s">
        <v>314</v>
      </c>
      <c r="B26" s="80" t="s">
        <v>220</v>
      </c>
      <c r="C26" s="80" t="s">
        <v>308</v>
      </c>
      <c r="D26" s="84">
        <v>9.082</v>
      </c>
      <c r="F26" s="62"/>
      <c r="G26" s="62"/>
      <c r="H26" s="62"/>
      <c r="I26" s="62"/>
    </row>
    <row r="27" spans="1:9" ht="14.25" customHeight="1">
      <c r="A27" s="79" t="s">
        <v>247</v>
      </c>
      <c r="B27" s="80" t="s">
        <v>220</v>
      </c>
      <c r="C27" s="80" t="s">
        <v>248</v>
      </c>
      <c r="D27" s="82">
        <f>D35</f>
        <v>0.76</v>
      </c>
      <c r="F27" s="62"/>
      <c r="G27" s="62"/>
      <c r="H27" s="62"/>
      <c r="I27" s="62"/>
    </row>
    <row r="28" spans="1:12" ht="24.75" customHeight="1">
      <c r="A28" s="79" t="s">
        <v>249</v>
      </c>
      <c r="B28" s="80" t="s">
        <v>220</v>
      </c>
      <c r="C28" s="80" t="s">
        <v>330</v>
      </c>
      <c r="D28" s="82"/>
      <c r="F28" s="62"/>
      <c r="G28" s="62"/>
      <c r="H28" s="62"/>
      <c r="I28" s="62"/>
      <c r="L28" s="66"/>
    </row>
    <row r="29" spans="1:12" ht="21" customHeight="1">
      <c r="A29" s="75" t="s">
        <v>363</v>
      </c>
      <c r="B29" s="80"/>
      <c r="C29" s="76" t="s">
        <v>112</v>
      </c>
      <c r="D29" s="82"/>
      <c r="F29" s="62"/>
      <c r="G29" s="62"/>
      <c r="H29" s="62"/>
      <c r="I29" s="62"/>
      <c r="L29" s="66"/>
    </row>
    <row r="30" spans="1:12" ht="22.5" customHeight="1">
      <c r="A30" s="79" t="s">
        <v>250</v>
      </c>
      <c r="B30" s="80" t="s">
        <v>220</v>
      </c>
      <c r="C30" s="76" t="s">
        <v>131</v>
      </c>
      <c r="D30" s="82"/>
      <c r="F30" s="62"/>
      <c r="G30" s="62"/>
      <c r="H30" s="62"/>
      <c r="I30" s="62"/>
      <c r="L30" s="66"/>
    </row>
    <row r="31" spans="1:12" ht="32.25" customHeight="1">
      <c r="A31" s="75" t="s">
        <v>364</v>
      </c>
      <c r="B31" s="80" t="s">
        <v>220</v>
      </c>
      <c r="C31" s="76" t="s">
        <v>113</v>
      </c>
      <c r="D31" s="82"/>
      <c r="F31" s="62" t="s">
        <v>227</v>
      </c>
      <c r="G31" s="62"/>
      <c r="H31" s="62"/>
      <c r="I31" s="62"/>
      <c r="L31" s="66"/>
    </row>
    <row r="32" spans="1:12" ht="34.5" customHeight="1">
      <c r="A32" s="75" t="s">
        <v>251</v>
      </c>
      <c r="B32" s="80" t="s">
        <v>220</v>
      </c>
      <c r="C32" s="76" t="s">
        <v>114</v>
      </c>
      <c r="D32" s="82"/>
      <c r="F32" s="62"/>
      <c r="G32" s="62"/>
      <c r="H32" s="62"/>
      <c r="I32" s="62"/>
      <c r="L32" s="66"/>
    </row>
    <row r="33" spans="1:12" ht="32.25" customHeight="1">
      <c r="A33" s="75" t="s">
        <v>251</v>
      </c>
      <c r="B33" s="80" t="s">
        <v>220</v>
      </c>
      <c r="C33" s="76" t="s">
        <v>115</v>
      </c>
      <c r="D33" s="82"/>
      <c r="F33" s="62"/>
      <c r="G33" s="62"/>
      <c r="H33" s="62"/>
      <c r="I33" s="62"/>
      <c r="L33" s="66"/>
    </row>
    <row r="34" spans="1:12" ht="44.25" customHeight="1">
      <c r="A34" s="75" t="s">
        <v>365</v>
      </c>
      <c r="B34" s="80" t="s">
        <v>220</v>
      </c>
      <c r="C34" s="76" t="s">
        <v>116</v>
      </c>
      <c r="D34" s="82"/>
      <c r="F34" s="67"/>
      <c r="G34" s="62"/>
      <c r="H34" s="62"/>
      <c r="I34" s="62"/>
      <c r="L34" s="66"/>
    </row>
    <row r="35" spans="1:12" ht="13.5" customHeight="1">
      <c r="A35" s="79" t="s">
        <v>252</v>
      </c>
      <c r="B35" s="80" t="s">
        <v>220</v>
      </c>
      <c r="C35" s="76" t="s">
        <v>117</v>
      </c>
      <c r="D35" s="82">
        <f>D36</f>
        <v>0.76</v>
      </c>
      <c r="F35" s="65"/>
      <c r="L35" s="66"/>
    </row>
    <row r="36" spans="1:12" ht="17.25" customHeight="1">
      <c r="A36" s="75" t="s">
        <v>252</v>
      </c>
      <c r="B36" s="80" t="s">
        <v>220</v>
      </c>
      <c r="C36" s="68" t="s">
        <v>118</v>
      </c>
      <c r="D36" s="82">
        <v>0.76</v>
      </c>
      <c r="F36" s="65"/>
      <c r="L36" s="66"/>
    </row>
    <row r="37" spans="1:12" ht="24.75" customHeight="1">
      <c r="A37" s="75" t="s">
        <v>366</v>
      </c>
      <c r="B37" s="80" t="s">
        <v>220</v>
      </c>
      <c r="C37" s="68" t="s">
        <v>119</v>
      </c>
      <c r="D37" s="82"/>
      <c r="F37" s="65"/>
      <c r="L37" s="66"/>
    </row>
    <row r="38" spans="1:12" ht="13.5" customHeight="1">
      <c r="A38" s="79" t="s">
        <v>253</v>
      </c>
      <c r="B38" s="80" t="s">
        <v>220</v>
      </c>
      <c r="C38" s="80" t="s">
        <v>254</v>
      </c>
      <c r="D38" s="82">
        <f>D39+D45</f>
        <v>571</v>
      </c>
      <c r="F38" s="63"/>
      <c r="L38" s="66"/>
    </row>
    <row r="39" spans="1:12" ht="11.25" customHeight="1">
      <c r="A39" s="79" t="s">
        <v>255</v>
      </c>
      <c r="B39" s="80" t="s">
        <v>220</v>
      </c>
      <c r="C39" s="80" t="s">
        <v>256</v>
      </c>
      <c r="D39" s="82">
        <f>D40+D41</f>
        <v>111</v>
      </c>
      <c r="E39" s="62"/>
      <c r="F39" s="62"/>
      <c r="G39" s="62"/>
      <c r="H39" s="62"/>
      <c r="I39" s="62"/>
      <c r="J39" s="62"/>
      <c r="K39" s="62"/>
      <c r="L39" s="64"/>
    </row>
    <row r="40" spans="1:12" ht="33" customHeight="1">
      <c r="A40" s="79" t="s">
        <v>257</v>
      </c>
      <c r="B40" s="80" t="s">
        <v>220</v>
      </c>
      <c r="C40" s="80" t="s">
        <v>326</v>
      </c>
      <c r="D40" s="82">
        <v>109</v>
      </c>
      <c r="E40" s="62"/>
      <c r="F40" s="62"/>
      <c r="G40" s="62"/>
      <c r="H40" s="62"/>
      <c r="I40" s="62"/>
      <c r="J40" s="62"/>
      <c r="K40" s="62"/>
      <c r="L40" s="66"/>
    </row>
    <row r="41" spans="1:12" ht="33" customHeight="1">
      <c r="A41" s="79" t="s">
        <v>257</v>
      </c>
      <c r="B41" s="80" t="s">
        <v>220</v>
      </c>
      <c r="C41" s="80" t="s">
        <v>327</v>
      </c>
      <c r="D41" s="82">
        <v>2</v>
      </c>
      <c r="E41" s="62"/>
      <c r="F41" s="62"/>
      <c r="G41" s="62"/>
      <c r="H41" s="62"/>
      <c r="I41" s="62"/>
      <c r="J41" s="62"/>
      <c r="K41" s="62"/>
      <c r="L41" s="66"/>
    </row>
    <row r="42" spans="1:12" ht="12.75" customHeight="1">
      <c r="A42" s="85" t="s">
        <v>461</v>
      </c>
      <c r="B42" s="80" t="s">
        <v>220</v>
      </c>
      <c r="C42" s="86" t="s">
        <v>460</v>
      </c>
      <c r="D42" s="82"/>
      <c r="E42" s="62"/>
      <c r="F42" s="62"/>
      <c r="G42" s="62"/>
      <c r="H42" s="62"/>
      <c r="I42" s="62"/>
      <c r="J42" s="62"/>
      <c r="K42" s="62"/>
      <c r="L42" s="66"/>
    </row>
    <row r="43" spans="1:12" ht="21.75" customHeight="1">
      <c r="A43" s="87" t="s">
        <v>555</v>
      </c>
      <c r="B43" s="80" t="s">
        <v>220</v>
      </c>
      <c r="C43" s="86" t="s">
        <v>462</v>
      </c>
      <c r="D43" s="82"/>
      <c r="E43" s="62"/>
      <c r="F43" s="62"/>
      <c r="G43" s="62"/>
      <c r="H43" s="62"/>
      <c r="I43" s="62"/>
      <c r="J43" s="62"/>
      <c r="K43" s="62"/>
      <c r="L43" s="66"/>
    </row>
    <row r="44" spans="1:12" ht="22.5" customHeight="1">
      <c r="A44" s="87" t="s">
        <v>556</v>
      </c>
      <c r="B44" s="80" t="s">
        <v>220</v>
      </c>
      <c r="C44" s="86" t="s">
        <v>463</v>
      </c>
      <c r="D44" s="82"/>
      <c r="E44" s="62"/>
      <c r="F44" s="62"/>
      <c r="G44" s="62"/>
      <c r="H44" s="62"/>
      <c r="I44" s="62"/>
      <c r="J44" s="62"/>
      <c r="K44" s="62"/>
      <c r="L44" s="66"/>
    </row>
    <row r="45" spans="1:12" ht="10.5" customHeight="1">
      <c r="A45" s="79" t="s">
        <v>258</v>
      </c>
      <c r="B45" s="80" t="s">
        <v>220</v>
      </c>
      <c r="C45" s="80" t="s">
        <v>259</v>
      </c>
      <c r="D45" s="88">
        <f>D46+D48</f>
        <v>460</v>
      </c>
      <c r="F45" s="62"/>
      <c r="G45" s="62"/>
      <c r="H45" s="62"/>
      <c r="I45" s="62"/>
      <c r="J45" s="62"/>
      <c r="K45" s="62"/>
      <c r="L45" s="22"/>
    </row>
    <row r="46" spans="1:12" ht="33.75">
      <c r="A46" s="79" t="s">
        <v>260</v>
      </c>
      <c r="B46" s="80" t="s">
        <v>220</v>
      </c>
      <c r="C46" s="80" t="s">
        <v>261</v>
      </c>
      <c r="D46" s="88">
        <f>D47</f>
        <v>350</v>
      </c>
      <c r="F46" s="62"/>
      <c r="G46" s="62"/>
      <c r="H46" s="62"/>
      <c r="I46" s="62"/>
      <c r="J46" s="62"/>
      <c r="K46" s="62"/>
      <c r="L46" s="22"/>
    </row>
    <row r="47" spans="1:12" ht="45">
      <c r="A47" s="79" t="s">
        <v>262</v>
      </c>
      <c r="B47" s="80" t="s">
        <v>220</v>
      </c>
      <c r="C47" s="80" t="s">
        <v>263</v>
      </c>
      <c r="D47" s="89">
        <v>350</v>
      </c>
      <c r="F47" s="62"/>
      <c r="G47" s="62"/>
      <c r="H47" s="62"/>
      <c r="I47" s="62"/>
      <c r="J47" s="62"/>
      <c r="K47" s="62"/>
      <c r="L47" s="22"/>
    </row>
    <row r="48" spans="1:12" ht="33" customHeight="1">
      <c r="A48" s="79" t="s">
        <v>264</v>
      </c>
      <c r="B48" s="80" t="s">
        <v>220</v>
      </c>
      <c r="C48" s="80" t="s">
        <v>265</v>
      </c>
      <c r="D48" s="82">
        <f>D49</f>
        <v>110</v>
      </c>
      <c r="F48" s="62"/>
      <c r="G48" s="62"/>
      <c r="H48" s="62"/>
      <c r="I48" s="62"/>
      <c r="J48" s="62"/>
      <c r="K48" s="62"/>
      <c r="L48" s="22"/>
    </row>
    <row r="49" spans="1:12" ht="42.75" customHeight="1">
      <c r="A49" s="79" t="s">
        <v>266</v>
      </c>
      <c r="B49" s="80" t="s">
        <v>220</v>
      </c>
      <c r="C49" s="80" t="s">
        <v>267</v>
      </c>
      <c r="D49" s="84">
        <v>110</v>
      </c>
      <c r="F49" s="62"/>
      <c r="G49" s="62"/>
      <c r="H49" s="62"/>
      <c r="I49" s="62"/>
      <c r="J49" s="62"/>
      <c r="K49" s="62"/>
      <c r="L49" s="22"/>
    </row>
    <row r="50" spans="1:12" ht="11.25" customHeight="1">
      <c r="A50" s="85" t="s">
        <v>468</v>
      </c>
      <c r="B50" s="80" t="s">
        <v>220</v>
      </c>
      <c r="C50" s="86" t="s">
        <v>467</v>
      </c>
      <c r="D50" s="84">
        <f>D54+D51</f>
        <v>37</v>
      </c>
      <c r="F50" s="62"/>
      <c r="G50" s="62"/>
      <c r="H50" s="62"/>
      <c r="I50" s="62"/>
      <c r="J50" s="62"/>
      <c r="K50" s="62"/>
      <c r="L50" s="22"/>
    </row>
    <row r="51" spans="1:12" ht="54.75" customHeight="1">
      <c r="A51" s="79" t="s">
        <v>212</v>
      </c>
      <c r="B51" s="80" t="s">
        <v>220</v>
      </c>
      <c r="C51" s="80" t="s">
        <v>369</v>
      </c>
      <c r="D51" s="84">
        <f>D52+D53</f>
        <v>36</v>
      </c>
      <c r="J51" s="62"/>
      <c r="K51" s="62"/>
      <c r="L51" s="22"/>
    </row>
    <row r="52" spans="1:12" ht="53.25" customHeight="1">
      <c r="A52" s="79" t="s">
        <v>212</v>
      </c>
      <c r="B52" s="80" t="s">
        <v>220</v>
      </c>
      <c r="C52" s="80" t="s">
        <v>211</v>
      </c>
      <c r="D52" s="82">
        <v>36</v>
      </c>
      <c r="F52" s="62"/>
      <c r="G52" s="62"/>
      <c r="H52" s="62"/>
      <c r="I52" s="62"/>
      <c r="J52" s="62"/>
      <c r="K52" s="62"/>
      <c r="L52" s="22"/>
    </row>
    <row r="53" spans="1:12" ht="53.25" customHeight="1">
      <c r="A53" s="79" t="s">
        <v>212</v>
      </c>
      <c r="B53" s="80" t="s">
        <v>220</v>
      </c>
      <c r="C53" s="80" t="s">
        <v>370</v>
      </c>
      <c r="D53" s="82"/>
      <c r="F53" s="62"/>
      <c r="G53" s="62"/>
      <c r="H53" s="62"/>
      <c r="I53" s="62"/>
      <c r="J53" s="62"/>
      <c r="K53" s="62"/>
      <c r="L53" s="62"/>
    </row>
    <row r="54" spans="1:12" ht="53.25" customHeight="1">
      <c r="A54" s="79" t="s">
        <v>73</v>
      </c>
      <c r="B54" s="80" t="s">
        <v>220</v>
      </c>
      <c r="C54" s="80" t="s">
        <v>72</v>
      </c>
      <c r="D54" s="82">
        <v>1</v>
      </c>
      <c r="F54" s="62"/>
      <c r="G54" s="62"/>
      <c r="H54" s="62"/>
      <c r="I54" s="62"/>
      <c r="J54" s="62"/>
      <c r="K54" s="62"/>
      <c r="L54" s="62"/>
    </row>
    <row r="55" spans="1:12" ht="22.5" customHeight="1">
      <c r="A55" s="79" t="s">
        <v>557</v>
      </c>
      <c r="B55" s="80" t="s">
        <v>220</v>
      </c>
      <c r="C55" s="86" t="s">
        <v>469</v>
      </c>
      <c r="D55" s="82">
        <f>D56</f>
        <v>0</v>
      </c>
      <c r="F55" s="62"/>
      <c r="G55" s="62"/>
      <c r="H55" s="62"/>
      <c r="I55" s="62"/>
      <c r="J55" s="62"/>
      <c r="K55" s="62"/>
      <c r="L55" s="62"/>
    </row>
    <row r="56" spans="1:12" ht="23.25" customHeight="1">
      <c r="A56" s="87" t="s">
        <v>559</v>
      </c>
      <c r="B56" s="80" t="s">
        <v>220</v>
      </c>
      <c r="C56" s="80" t="s">
        <v>558</v>
      </c>
      <c r="D56" s="82"/>
      <c r="F56" s="62"/>
      <c r="G56" s="62"/>
      <c r="H56" s="62"/>
      <c r="I56" s="62"/>
      <c r="J56" s="62"/>
      <c r="K56" s="62"/>
      <c r="L56" s="62"/>
    </row>
    <row r="57" spans="1:12" ht="21" customHeight="1">
      <c r="A57" s="79" t="s">
        <v>268</v>
      </c>
      <c r="B57" s="80" t="s">
        <v>220</v>
      </c>
      <c r="C57" s="80" t="s">
        <v>269</v>
      </c>
      <c r="D57" s="82">
        <f>D58</f>
        <v>1220</v>
      </c>
      <c r="F57" s="62"/>
      <c r="G57" s="62"/>
      <c r="H57" s="62"/>
      <c r="I57" s="62"/>
      <c r="J57" s="62"/>
      <c r="K57" s="62"/>
      <c r="L57" s="62"/>
    </row>
    <row r="58" spans="1:12" ht="54.75" customHeight="1">
      <c r="A58" s="79" t="s">
        <v>270</v>
      </c>
      <c r="B58" s="80" t="s">
        <v>220</v>
      </c>
      <c r="C58" s="80" t="s">
        <v>271</v>
      </c>
      <c r="D58" s="82">
        <f>D59+D61</f>
        <v>1220</v>
      </c>
      <c r="F58" s="62"/>
      <c r="G58" s="62"/>
      <c r="H58" s="62"/>
      <c r="I58" s="62"/>
      <c r="J58" s="62"/>
      <c r="K58" s="62"/>
      <c r="L58" s="62"/>
    </row>
    <row r="59" spans="1:12" ht="45">
      <c r="A59" s="79" t="s">
        <v>272</v>
      </c>
      <c r="B59" s="80" t="s">
        <v>220</v>
      </c>
      <c r="C59" s="80" t="s">
        <v>273</v>
      </c>
      <c r="D59" s="84">
        <f>D60</f>
        <v>1050</v>
      </c>
      <c r="F59" s="62"/>
      <c r="G59" s="62"/>
      <c r="H59" s="62"/>
      <c r="I59" s="62"/>
      <c r="J59" s="62"/>
      <c r="K59" s="62"/>
      <c r="L59" s="62"/>
    </row>
    <row r="60" spans="1:12" ht="56.25">
      <c r="A60" s="79" t="s">
        <v>274</v>
      </c>
      <c r="B60" s="80" t="s">
        <v>220</v>
      </c>
      <c r="C60" s="80" t="s">
        <v>560</v>
      </c>
      <c r="D60" s="82">
        <v>1050</v>
      </c>
      <c r="F60" s="62"/>
      <c r="G60" s="62"/>
      <c r="H60" s="62"/>
      <c r="I60" s="62"/>
      <c r="J60" s="62"/>
      <c r="K60" s="62"/>
      <c r="L60" s="62"/>
    </row>
    <row r="61" spans="1:12" ht="56.25">
      <c r="A61" s="79" t="s">
        <v>275</v>
      </c>
      <c r="B61" s="80" t="s">
        <v>220</v>
      </c>
      <c r="C61" s="80" t="s">
        <v>276</v>
      </c>
      <c r="D61" s="82">
        <f>D62</f>
        <v>170</v>
      </c>
      <c r="L61" s="62"/>
    </row>
    <row r="62" spans="1:12" ht="45">
      <c r="A62" s="79" t="s">
        <v>277</v>
      </c>
      <c r="B62" s="80" t="s">
        <v>220</v>
      </c>
      <c r="C62" s="80" t="s">
        <v>278</v>
      </c>
      <c r="D62" s="82">
        <v>170</v>
      </c>
      <c r="F62" s="62"/>
      <c r="G62" s="62"/>
      <c r="H62" s="62"/>
      <c r="I62" s="62"/>
      <c r="J62" s="62"/>
      <c r="K62" s="62"/>
      <c r="L62" s="62"/>
    </row>
    <row r="63" spans="1:12" ht="22.5">
      <c r="A63" s="87" t="s">
        <v>561</v>
      </c>
      <c r="B63" s="80" t="s">
        <v>220</v>
      </c>
      <c r="C63" s="86" t="s">
        <v>509</v>
      </c>
      <c r="D63" s="82">
        <f>D64+D67</f>
        <v>11</v>
      </c>
      <c r="F63" s="62"/>
      <c r="G63" s="62"/>
      <c r="H63" s="62"/>
      <c r="I63" s="62"/>
      <c r="J63" s="62"/>
      <c r="K63" s="62"/>
      <c r="L63" s="62"/>
    </row>
    <row r="64" spans="1:12" ht="12.75">
      <c r="A64" s="85" t="s">
        <v>511</v>
      </c>
      <c r="B64" s="80" t="s">
        <v>220</v>
      </c>
      <c r="C64" s="86" t="s">
        <v>510</v>
      </c>
      <c r="D64" s="82">
        <f>D65</f>
        <v>0</v>
      </c>
      <c r="F64" s="62"/>
      <c r="G64" s="62"/>
      <c r="H64" s="62"/>
      <c r="I64" s="62"/>
      <c r="J64" s="62"/>
      <c r="K64" s="62"/>
      <c r="L64" s="62"/>
    </row>
    <row r="65" spans="1:12" ht="12.75">
      <c r="A65" s="85" t="s">
        <v>513</v>
      </c>
      <c r="B65" s="80" t="s">
        <v>220</v>
      </c>
      <c r="C65" s="86" t="s">
        <v>512</v>
      </c>
      <c r="D65" s="82">
        <f>D66</f>
        <v>0</v>
      </c>
      <c r="F65" s="62"/>
      <c r="G65" s="62"/>
      <c r="H65" s="62"/>
      <c r="I65" s="62"/>
      <c r="J65" s="62"/>
      <c r="K65" s="62"/>
      <c r="L65" s="62"/>
    </row>
    <row r="66" spans="1:12" ht="22.5">
      <c r="A66" s="87" t="s">
        <v>562</v>
      </c>
      <c r="B66" s="80" t="s">
        <v>220</v>
      </c>
      <c r="C66" s="86" t="s">
        <v>514</v>
      </c>
      <c r="D66" s="84"/>
      <c r="F66" s="62"/>
      <c r="G66" s="62"/>
      <c r="H66" s="62"/>
      <c r="I66" s="62"/>
      <c r="J66" s="62"/>
      <c r="K66" s="62"/>
      <c r="L66" s="62"/>
    </row>
    <row r="67" spans="1:12" ht="12.75">
      <c r="A67" s="85" t="s">
        <v>516</v>
      </c>
      <c r="B67" s="80" t="s">
        <v>220</v>
      </c>
      <c r="C67" s="86" t="s">
        <v>515</v>
      </c>
      <c r="D67" s="84">
        <f>D68+D69</f>
        <v>11</v>
      </c>
      <c r="F67" s="62"/>
      <c r="G67" s="62"/>
      <c r="H67" s="62"/>
      <c r="I67" s="62"/>
      <c r="J67" s="62"/>
      <c r="K67" s="62"/>
      <c r="L67" s="62"/>
    </row>
    <row r="68" spans="1:12" ht="22.5">
      <c r="A68" s="87" t="s">
        <v>564</v>
      </c>
      <c r="B68" s="80" t="s">
        <v>220</v>
      </c>
      <c r="C68" s="86" t="s">
        <v>517</v>
      </c>
      <c r="D68" s="84"/>
      <c r="F68" s="62"/>
      <c r="G68" s="62"/>
      <c r="H68" s="62"/>
      <c r="I68" s="62"/>
      <c r="J68" s="62"/>
      <c r="K68" s="62"/>
      <c r="L68" s="62"/>
    </row>
    <row r="69" spans="1:12" ht="12.75">
      <c r="A69" s="87" t="s">
        <v>563</v>
      </c>
      <c r="B69" s="80" t="s">
        <v>220</v>
      </c>
      <c r="C69" s="86" t="s">
        <v>518</v>
      </c>
      <c r="D69" s="84">
        <v>11</v>
      </c>
      <c r="F69" s="62"/>
      <c r="G69" s="62"/>
      <c r="H69" s="62"/>
      <c r="I69" s="62"/>
      <c r="J69" s="62"/>
      <c r="K69" s="62"/>
      <c r="L69" s="62"/>
    </row>
    <row r="70" spans="1:12" ht="22.5">
      <c r="A70" s="87" t="s">
        <v>565</v>
      </c>
      <c r="B70" s="80" t="s">
        <v>220</v>
      </c>
      <c r="C70" s="86" t="s">
        <v>519</v>
      </c>
      <c r="D70" s="84">
        <f>D72+D73+D74</f>
        <v>42</v>
      </c>
      <c r="F70" s="62"/>
      <c r="G70" s="62"/>
      <c r="H70" s="62"/>
      <c r="I70" s="62"/>
      <c r="J70" s="62"/>
      <c r="K70" s="62"/>
      <c r="L70" s="62"/>
    </row>
    <row r="71" spans="1:12" ht="67.5">
      <c r="A71" s="87" t="s">
        <v>566</v>
      </c>
      <c r="B71" s="86">
        <v>10</v>
      </c>
      <c r="C71" s="86" t="s">
        <v>521</v>
      </c>
      <c r="D71" s="90"/>
      <c r="F71" s="62"/>
      <c r="G71" s="62"/>
      <c r="H71" s="62"/>
      <c r="I71" s="62"/>
      <c r="J71" s="62"/>
      <c r="L71" s="62"/>
    </row>
    <row r="72" spans="1:12" ht="65.25" customHeight="1">
      <c r="A72" s="87" t="s">
        <v>567</v>
      </c>
      <c r="B72" s="80" t="s">
        <v>220</v>
      </c>
      <c r="C72" s="86" t="s">
        <v>522</v>
      </c>
      <c r="D72" s="82"/>
      <c r="F72" s="62"/>
      <c r="G72" s="62"/>
      <c r="H72" s="62"/>
      <c r="I72" s="62"/>
      <c r="J72" s="62"/>
      <c r="K72" s="62"/>
      <c r="L72" s="62"/>
    </row>
    <row r="73" spans="1:12" ht="67.5">
      <c r="A73" s="87" t="s">
        <v>568</v>
      </c>
      <c r="B73" s="80" t="s">
        <v>220</v>
      </c>
      <c r="C73" s="86" t="s">
        <v>523</v>
      </c>
      <c r="D73" s="82"/>
      <c r="F73" s="62"/>
      <c r="G73" s="62"/>
      <c r="H73" s="62"/>
      <c r="I73" s="62"/>
      <c r="J73" s="62"/>
      <c r="K73" s="62"/>
      <c r="L73" s="62"/>
    </row>
    <row r="74" spans="1:12" ht="44.25" customHeight="1">
      <c r="A74" s="87" t="s">
        <v>569</v>
      </c>
      <c r="B74" s="80" t="s">
        <v>220</v>
      </c>
      <c r="C74" s="86" t="s">
        <v>526</v>
      </c>
      <c r="D74" s="82">
        <f>D75+D76</f>
        <v>42</v>
      </c>
      <c r="F74" s="62"/>
      <c r="G74" s="62"/>
      <c r="H74" s="62"/>
      <c r="I74" s="62"/>
      <c r="J74" s="62"/>
      <c r="K74" s="62"/>
      <c r="L74" s="62"/>
    </row>
    <row r="75" spans="1:12" ht="33.75">
      <c r="A75" s="87" t="s">
        <v>570</v>
      </c>
      <c r="B75" s="80" t="s">
        <v>220</v>
      </c>
      <c r="C75" s="86" t="s">
        <v>527</v>
      </c>
      <c r="D75" s="82">
        <v>42</v>
      </c>
      <c r="F75" s="62"/>
      <c r="G75" s="62"/>
      <c r="H75" s="62"/>
      <c r="I75" s="62"/>
      <c r="J75" s="62"/>
      <c r="K75" s="62"/>
      <c r="L75" s="62"/>
    </row>
    <row r="76" spans="1:12" ht="33.75">
      <c r="A76" s="87" t="s">
        <v>571</v>
      </c>
      <c r="B76" s="80" t="s">
        <v>220</v>
      </c>
      <c r="C76" s="86" t="s">
        <v>528</v>
      </c>
      <c r="D76" s="82"/>
      <c r="F76" s="62"/>
      <c r="G76" s="62"/>
      <c r="H76" s="62"/>
      <c r="I76" s="62"/>
      <c r="J76" s="62"/>
      <c r="K76" s="62"/>
      <c r="L76" s="62"/>
    </row>
    <row r="77" spans="1:12" ht="22.5" customHeight="1">
      <c r="A77" s="87" t="s">
        <v>572</v>
      </c>
      <c r="B77" s="80" t="s">
        <v>220</v>
      </c>
      <c r="C77" s="80" t="s">
        <v>202</v>
      </c>
      <c r="D77" s="82">
        <f>D78+D79</f>
        <v>23</v>
      </c>
      <c r="F77" s="62"/>
      <c r="G77" s="62"/>
      <c r="H77" s="62"/>
      <c r="I77" s="62"/>
      <c r="J77" s="62"/>
      <c r="K77" s="62"/>
      <c r="L77" s="62"/>
    </row>
    <row r="78" spans="1:12" ht="31.5" customHeight="1">
      <c r="A78" s="87" t="s">
        <v>573</v>
      </c>
      <c r="B78" s="80" t="s">
        <v>220</v>
      </c>
      <c r="C78" s="86" t="s">
        <v>529</v>
      </c>
      <c r="D78" s="82">
        <v>1</v>
      </c>
      <c r="F78" s="62"/>
      <c r="G78" s="62"/>
      <c r="H78" s="62"/>
      <c r="I78" s="62"/>
      <c r="J78" s="62"/>
      <c r="K78" s="62"/>
      <c r="L78" s="62"/>
    </row>
    <row r="79" spans="1:12" ht="24.75" customHeight="1">
      <c r="A79" s="151" t="s">
        <v>200</v>
      </c>
      <c r="B79" s="80" t="s">
        <v>220</v>
      </c>
      <c r="C79" s="150" t="s">
        <v>201</v>
      </c>
      <c r="D79" s="82">
        <v>22</v>
      </c>
      <c r="F79" s="62"/>
      <c r="G79" s="62"/>
      <c r="H79" s="62"/>
      <c r="I79" s="62"/>
      <c r="J79" s="62"/>
      <c r="K79" s="62"/>
      <c r="L79" s="62"/>
    </row>
    <row r="80" spans="1:12" ht="16.5" customHeight="1">
      <c r="A80" s="22" t="s">
        <v>532</v>
      </c>
      <c r="B80" s="80" t="s">
        <v>220</v>
      </c>
      <c r="C80" s="91" t="s">
        <v>531</v>
      </c>
      <c r="D80" s="82">
        <f>D81+D82</f>
        <v>100</v>
      </c>
      <c r="F80" s="62"/>
      <c r="G80" s="62"/>
      <c r="H80" s="62"/>
      <c r="I80" s="62"/>
      <c r="J80" s="62"/>
      <c r="K80" s="62"/>
      <c r="L80" s="62"/>
    </row>
    <row r="81" spans="1:12" ht="13.5" customHeight="1">
      <c r="A81" s="79" t="s">
        <v>7</v>
      </c>
      <c r="B81" s="80" t="s">
        <v>220</v>
      </c>
      <c r="C81" s="80" t="s">
        <v>401</v>
      </c>
      <c r="D81" s="82"/>
      <c r="K81" s="62"/>
      <c r="L81" s="62"/>
    </row>
    <row r="82" spans="1:12" ht="12.75" customHeight="1">
      <c r="A82" s="79" t="s">
        <v>8</v>
      </c>
      <c r="B82" s="80" t="s">
        <v>220</v>
      </c>
      <c r="C82" s="80" t="s">
        <v>331</v>
      </c>
      <c r="D82" s="84">
        <v>100</v>
      </c>
      <c r="E82" s="22"/>
      <c r="F82" s="62"/>
      <c r="G82" s="62"/>
      <c r="H82" s="62"/>
      <c r="I82" s="62"/>
      <c r="J82" s="62"/>
      <c r="K82" s="62"/>
      <c r="L82" s="62"/>
    </row>
    <row r="83" spans="1:12" ht="14.25" customHeight="1">
      <c r="A83" s="92" t="s">
        <v>279</v>
      </c>
      <c r="B83" s="83" t="s">
        <v>220</v>
      </c>
      <c r="C83" s="83" t="s">
        <v>280</v>
      </c>
      <c r="D83" s="81">
        <f>D84</f>
        <v>3041</v>
      </c>
      <c r="F83" s="62"/>
      <c r="G83" s="62"/>
      <c r="H83" s="62"/>
      <c r="I83" s="62"/>
      <c r="J83" s="62"/>
      <c r="K83" s="62"/>
      <c r="L83" s="62"/>
    </row>
    <row r="84" spans="1:12" ht="23.25" customHeight="1">
      <c r="A84" s="79" t="s">
        <v>281</v>
      </c>
      <c r="B84" s="80" t="s">
        <v>220</v>
      </c>
      <c r="C84" s="80" t="s">
        <v>282</v>
      </c>
      <c r="D84" s="82">
        <f>D85+D90+D95+D99+D100+D101+D102+D104+D106+D103</f>
        <v>3041</v>
      </c>
      <c r="F84" s="62"/>
      <c r="G84" s="62"/>
      <c r="H84" s="62"/>
      <c r="I84" s="62"/>
      <c r="J84" s="62"/>
      <c r="K84" s="62"/>
      <c r="L84" s="62"/>
    </row>
    <row r="85" spans="1:12" ht="22.5">
      <c r="A85" s="79" t="s">
        <v>283</v>
      </c>
      <c r="B85" s="80" t="s">
        <v>220</v>
      </c>
      <c r="C85" s="80" t="s">
        <v>285</v>
      </c>
      <c r="D85" s="82">
        <f>D86+D88</f>
        <v>2140.1</v>
      </c>
      <c r="F85" s="62"/>
      <c r="G85" s="62"/>
      <c r="H85" s="62"/>
      <c r="I85" s="62"/>
      <c r="J85" s="62"/>
      <c r="K85" s="62"/>
      <c r="L85" s="62"/>
    </row>
    <row r="86" spans="1:12" ht="12.75">
      <c r="A86" s="79" t="s">
        <v>286</v>
      </c>
      <c r="B86" s="80" t="s">
        <v>220</v>
      </c>
      <c r="C86" s="80" t="s">
        <v>287</v>
      </c>
      <c r="D86" s="82">
        <f>D87</f>
        <v>1738.1</v>
      </c>
      <c r="F86" s="62"/>
      <c r="G86" s="62"/>
      <c r="H86" s="62"/>
      <c r="I86" s="62"/>
      <c r="J86" s="62"/>
      <c r="K86" s="62"/>
      <c r="L86" s="62"/>
    </row>
    <row r="87" spans="1:12" ht="21.75" customHeight="1">
      <c r="A87" s="79" t="s">
        <v>288</v>
      </c>
      <c r="B87" s="80" t="s">
        <v>220</v>
      </c>
      <c r="C87" s="80" t="s">
        <v>289</v>
      </c>
      <c r="D87" s="82">
        <v>1738.1</v>
      </c>
      <c r="F87" s="62"/>
      <c r="G87" s="62"/>
      <c r="H87" s="62"/>
      <c r="I87" s="62"/>
      <c r="J87" s="62"/>
      <c r="K87" s="62"/>
      <c r="L87" s="62"/>
    </row>
    <row r="88" spans="1:12" ht="20.25" customHeight="1">
      <c r="A88" s="79" t="s">
        <v>291</v>
      </c>
      <c r="B88" s="80" t="s">
        <v>220</v>
      </c>
      <c r="C88" s="80" t="s">
        <v>292</v>
      </c>
      <c r="D88" s="82">
        <v>402</v>
      </c>
      <c r="F88" s="62"/>
      <c r="G88" s="62"/>
      <c r="H88" s="62"/>
      <c r="I88" s="62"/>
      <c r="J88" s="62"/>
      <c r="K88" s="62"/>
      <c r="L88" s="62"/>
    </row>
    <row r="89" spans="1:12" ht="22.5" customHeight="1">
      <c r="A89" s="79" t="s">
        <v>293</v>
      </c>
      <c r="B89" s="80" t="s">
        <v>220</v>
      </c>
      <c r="C89" s="80" t="s">
        <v>294</v>
      </c>
      <c r="D89" s="82"/>
      <c r="F89" s="62"/>
      <c r="G89" s="62"/>
      <c r="H89" s="62"/>
      <c r="I89" s="62"/>
      <c r="J89" s="62"/>
      <c r="K89" s="62"/>
      <c r="L89" s="62"/>
    </row>
    <row r="90" spans="1:11" ht="24" customHeight="1">
      <c r="A90" s="79" t="s">
        <v>295</v>
      </c>
      <c r="B90" s="80" t="s">
        <v>220</v>
      </c>
      <c r="C90" s="80" t="s">
        <v>296</v>
      </c>
      <c r="D90" s="89">
        <f>D91+D92+D93</f>
        <v>652.9</v>
      </c>
      <c r="J90" s="62"/>
      <c r="K90" s="62"/>
    </row>
    <row r="91" spans="1:11" ht="45.75" customHeight="1">
      <c r="A91" s="79" t="s">
        <v>231</v>
      </c>
      <c r="B91" s="80" t="s">
        <v>220</v>
      </c>
      <c r="C91" s="80" t="s">
        <v>232</v>
      </c>
      <c r="D91" s="88"/>
      <c r="F91" s="62"/>
      <c r="G91" s="62"/>
      <c r="H91" s="62"/>
      <c r="I91" s="62"/>
      <c r="J91" s="62"/>
      <c r="K91" s="62"/>
    </row>
    <row r="92" spans="1:11" ht="34.5" customHeight="1">
      <c r="A92" s="79" t="s">
        <v>233</v>
      </c>
      <c r="B92" s="80" t="s">
        <v>220</v>
      </c>
      <c r="C92" s="80" t="s">
        <v>234</v>
      </c>
      <c r="D92" s="88"/>
      <c r="F92" s="62"/>
      <c r="G92" s="62"/>
      <c r="H92" s="62"/>
      <c r="I92" s="62"/>
      <c r="J92" s="62"/>
      <c r="K92" s="62"/>
    </row>
    <row r="93" spans="1:11" ht="14.25" customHeight="1">
      <c r="A93" s="79" t="s">
        <v>297</v>
      </c>
      <c r="B93" s="80" t="s">
        <v>220</v>
      </c>
      <c r="C93" s="80" t="s">
        <v>298</v>
      </c>
      <c r="D93" s="82">
        <f>D94</f>
        <v>652.9</v>
      </c>
      <c r="F93" s="62"/>
      <c r="G93" s="62"/>
      <c r="H93" s="62"/>
      <c r="I93" s="62"/>
      <c r="J93" s="62"/>
      <c r="K93" s="62"/>
    </row>
    <row r="94" spans="1:11" ht="14.25" customHeight="1">
      <c r="A94" s="79" t="s">
        <v>299</v>
      </c>
      <c r="B94" s="80" t="s">
        <v>220</v>
      </c>
      <c r="C94" s="80" t="s">
        <v>300</v>
      </c>
      <c r="D94" s="82">
        <v>652.9</v>
      </c>
      <c r="F94" s="62"/>
      <c r="G94" s="62"/>
      <c r="H94" s="62"/>
      <c r="I94" s="62"/>
      <c r="J94" s="62"/>
      <c r="K94" s="62"/>
    </row>
    <row r="95" spans="1:11" ht="20.25" customHeight="1">
      <c r="A95" s="79" t="s">
        <v>303</v>
      </c>
      <c r="B95" s="80" t="s">
        <v>220</v>
      </c>
      <c r="C95" s="80" t="s">
        <v>304</v>
      </c>
      <c r="D95" s="88">
        <f>D96+D98</f>
        <v>162.75</v>
      </c>
      <c r="F95" s="62"/>
      <c r="G95" s="62"/>
      <c r="H95" s="62"/>
      <c r="I95" s="62"/>
      <c r="J95" s="62"/>
      <c r="K95" s="62"/>
    </row>
    <row r="96" spans="1:11" ht="24" customHeight="1">
      <c r="A96" s="79" t="s">
        <v>305</v>
      </c>
      <c r="B96" s="80" t="s">
        <v>220</v>
      </c>
      <c r="C96" s="80" t="s">
        <v>405</v>
      </c>
      <c r="D96" s="88">
        <v>162.75</v>
      </c>
      <c r="F96" s="62"/>
      <c r="G96" s="62"/>
      <c r="H96" s="62"/>
      <c r="I96" s="62"/>
      <c r="J96" s="62"/>
      <c r="K96" s="62"/>
    </row>
    <row r="97" spans="1:11" ht="21.75" customHeight="1">
      <c r="A97" s="79" t="s">
        <v>246</v>
      </c>
      <c r="B97" s="80" t="s">
        <v>220</v>
      </c>
      <c r="C97" s="80" t="s">
        <v>110</v>
      </c>
      <c r="D97" s="88"/>
      <c r="F97" s="62"/>
      <c r="G97" s="62"/>
      <c r="H97" s="62"/>
      <c r="I97" s="62"/>
      <c r="J97" s="62"/>
      <c r="K97" s="62"/>
    </row>
    <row r="98" spans="1:11" ht="20.25" customHeight="1" hidden="1">
      <c r="A98" s="79" t="s">
        <v>109</v>
      </c>
      <c r="B98" s="80" t="s">
        <v>220</v>
      </c>
      <c r="C98" s="80" t="s">
        <v>333</v>
      </c>
      <c r="D98" s="82"/>
      <c r="F98" s="62"/>
      <c r="G98" s="62"/>
      <c r="H98" s="62"/>
      <c r="I98" s="62"/>
      <c r="J98" s="62"/>
      <c r="K98" s="62"/>
    </row>
    <row r="99" spans="1:11" ht="22.5" customHeight="1" hidden="1">
      <c r="A99" s="79" t="s">
        <v>346</v>
      </c>
      <c r="B99" s="80" t="s">
        <v>220</v>
      </c>
      <c r="C99" s="80" t="s">
        <v>342</v>
      </c>
      <c r="D99" s="88"/>
      <c r="F99" s="62"/>
      <c r="G99" s="62"/>
      <c r="H99" s="62"/>
      <c r="I99" s="62"/>
      <c r="J99" s="62"/>
      <c r="K99" s="62"/>
    </row>
    <row r="100" spans="1:11" ht="21.75" customHeight="1">
      <c r="A100" s="79" t="s">
        <v>230</v>
      </c>
      <c r="B100" s="80" t="s">
        <v>220</v>
      </c>
      <c r="C100" s="80" t="s">
        <v>229</v>
      </c>
      <c r="D100" s="82"/>
      <c r="F100" s="62"/>
      <c r="G100" s="62"/>
      <c r="H100" s="62"/>
      <c r="I100" s="62"/>
      <c r="J100" s="62"/>
      <c r="K100" s="62"/>
    </row>
    <row r="101" spans="1:11" ht="31.5" customHeight="1">
      <c r="A101" s="79" t="s">
        <v>447</v>
      </c>
      <c r="B101" s="80"/>
      <c r="C101" s="80" t="s">
        <v>448</v>
      </c>
      <c r="D101" s="82"/>
      <c r="F101" s="62"/>
      <c r="G101" s="62"/>
      <c r="H101" s="62"/>
      <c r="I101" s="62"/>
      <c r="J101" s="62"/>
      <c r="K101" s="62"/>
    </row>
    <row r="102" spans="1:11" ht="14.25" customHeight="1">
      <c r="A102" s="79" t="s">
        <v>111</v>
      </c>
      <c r="B102" s="80" t="s">
        <v>220</v>
      </c>
      <c r="C102" s="80" t="s">
        <v>342</v>
      </c>
      <c r="D102" s="82"/>
      <c r="F102" s="62"/>
      <c r="G102" s="62"/>
      <c r="H102" s="62"/>
      <c r="I102" s="62"/>
      <c r="J102" s="62"/>
      <c r="K102" s="62"/>
    </row>
    <row r="103" spans="1:11" ht="0.75" customHeight="1">
      <c r="A103" s="79"/>
      <c r="B103" s="80"/>
      <c r="C103" s="80"/>
      <c r="D103" s="82"/>
      <c r="F103" s="62"/>
      <c r="G103" s="62"/>
      <c r="H103" s="62"/>
      <c r="I103" s="62"/>
      <c r="J103" s="62"/>
      <c r="K103" s="62"/>
    </row>
    <row r="104" spans="1:11" ht="23.25" customHeight="1">
      <c r="A104" s="79" t="s">
        <v>324</v>
      </c>
      <c r="B104" s="80" t="s">
        <v>220</v>
      </c>
      <c r="C104" s="80" t="s">
        <v>325</v>
      </c>
      <c r="D104" s="88">
        <v>85.25</v>
      </c>
      <c r="F104" s="62"/>
      <c r="G104" s="62"/>
      <c r="H104" s="62"/>
      <c r="I104" s="62"/>
      <c r="J104" s="62"/>
      <c r="K104" s="62"/>
    </row>
    <row r="105" spans="1:11" ht="33.75" customHeight="1">
      <c r="A105" s="79" t="s">
        <v>356</v>
      </c>
      <c r="B105" s="80" t="s">
        <v>220</v>
      </c>
      <c r="C105" s="80" t="s">
        <v>402</v>
      </c>
      <c r="D105" s="82"/>
      <c r="F105" s="62"/>
      <c r="G105" s="62"/>
      <c r="H105" s="62"/>
      <c r="I105" s="62"/>
      <c r="J105" s="62"/>
      <c r="K105" s="62"/>
    </row>
    <row r="106" spans="1:11" ht="15.75" customHeight="1">
      <c r="A106" s="180" t="s">
        <v>387</v>
      </c>
      <c r="B106" s="80" t="s">
        <v>220</v>
      </c>
      <c r="C106" s="181" t="s">
        <v>121</v>
      </c>
      <c r="D106" s="88"/>
      <c r="F106" s="62"/>
      <c r="G106" s="62"/>
      <c r="H106" s="62"/>
      <c r="I106" s="62"/>
      <c r="J106" s="62"/>
      <c r="K106" s="62"/>
    </row>
    <row r="107" spans="1:11" ht="17.25" customHeight="1" thickBot="1">
      <c r="A107" s="94" t="s">
        <v>328</v>
      </c>
      <c r="B107" s="95" t="s">
        <v>220</v>
      </c>
      <c r="C107" s="95" t="s">
        <v>329</v>
      </c>
      <c r="D107" s="152">
        <f>D83+D16</f>
        <v>5667.46</v>
      </c>
      <c r="F107" s="62"/>
      <c r="G107" s="62"/>
      <c r="H107" s="62"/>
      <c r="I107" s="62"/>
      <c r="J107" s="62"/>
      <c r="K107" s="62"/>
    </row>
    <row r="108" spans="6:11" ht="12.75">
      <c r="F108" s="62"/>
      <c r="G108" s="62"/>
      <c r="H108" s="62"/>
      <c r="I108" s="62"/>
      <c r="J108" s="62"/>
      <c r="K108" s="62"/>
    </row>
    <row r="109" spans="4:11" ht="12.75">
      <c r="D109" s="163"/>
      <c r="F109" s="62"/>
      <c r="G109" s="62"/>
      <c r="H109" s="62"/>
      <c r="I109" s="62"/>
      <c r="J109" s="62"/>
      <c r="K109" s="62"/>
    </row>
    <row r="110" spans="6:11" ht="12.75">
      <c r="F110" s="62"/>
      <c r="G110" s="62"/>
      <c r="H110" s="62"/>
      <c r="I110" s="62"/>
      <c r="J110" s="62"/>
      <c r="K110" s="62"/>
    </row>
    <row r="111" spans="4:11" ht="12.75">
      <c r="D111" s="184"/>
      <c r="F111" s="62"/>
      <c r="G111" s="62"/>
      <c r="H111" s="62"/>
      <c r="I111" s="62"/>
      <c r="J111" s="62"/>
      <c r="K111" s="62"/>
    </row>
    <row r="112" spans="4:11" ht="12.75">
      <c r="D112" s="163"/>
      <c r="F112" s="62"/>
      <c r="G112" s="62"/>
      <c r="H112" s="62"/>
      <c r="I112" s="62"/>
      <c r="J112" s="62"/>
      <c r="K112" s="62"/>
    </row>
    <row r="113" spans="6:11" ht="12.75">
      <c r="F113" s="62"/>
      <c r="G113" s="62"/>
      <c r="H113" s="62"/>
      <c r="I113" s="62"/>
      <c r="J113" s="62"/>
      <c r="K113" s="62"/>
    </row>
    <row r="114" spans="6:11" ht="12.75">
      <c r="F114" s="62"/>
      <c r="G114" s="62"/>
      <c r="H114" s="62"/>
      <c r="I114" s="62"/>
      <c r="J114" s="62"/>
      <c r="K114" s="62"/>
    </row>
  </sheetData>
  <sheetProtection/>
  <mergeCells count="5">
    <mergeCell ref="A2:B2"/>
    <mergeCell ref="F6:U6"/>
    <mergeCell ref="D9:D13"/>
    <mergeCell ref="A9:A13"/>
    <mergeCell ref="A8:C8"/>
  </mergeCells>
  <printOptions/>
  <pageMargins left="0.25" right="0.25" top="0.75" bottom="0.75" header="0.3" footer="0.3"/>
  <pageSetup horizontalDpi="600" verticalDpi="600" orientation="portrait" paperSize="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9"/>
  <sheetViews>
    <sheetView tabSelected="1" zoomScalePageLayoutView="0" workbookViewId="0" topLeftCell="A141">
      <selection activeCell="G126" sqref="G126"/>
    </sheetView>
  </sheetViews>
  <sheetFormatPr defaultColWidth="9.140625" defaultRowHeight="12.75"/>
  <cols>
    <col min="1" max="1" width="34.140625" style="0" customWidth="1"/>
    <col min="2" max="2" width="8.421875" style="0" customWidth="1"/>
    <col min="3" max="3" width="7.7109375" style="0" customWidth="1"/>
    <col min="4" max="4" width="11.140625" style="0" customWidth="1"/>
    <col min="6" max="6" width="9.7109375" style="0" customWidth="1"/>
    <col min="7" max="7" width="15.140625" style="0" customWidth="1"/>
    <col min="8" max="8" width="6.7109375" style="0" customWidth="1"/>
    <col min="9" max="9" width="7.7109375" style="0" customWidth="1"/>
  </cols>
  <sheetData>
    <row r="1" spans="1:15" ht="12.75">
      <c r="A1" t="s">
        <v>227</v>
      </c>
      <c r="F1" s="190" t="s">
        <v>138</v>
      </c>
      <c r="G1" s="190"/>
      <c r="H1" s="5"/>
      <c r="I1" s="5"/>
      <c r="J1" s="5"/>
      <c r="K1" s="5"/>
      <c r="L1" s="5"/>
      <c r="M1" s="5"/>
      <c r="N1" s="5"/>
      <c r="O1" s="5"/>
    </row>
    <row r="2" spans="6:15" ht="12.75">
      <c r="F2" s="190" t="s">
        <v>139</v>
      </c>
      <c r="G2" s="190"/>
      <c r="H2" s="5"/>
      <c r="I2" s="5"/>
      <c r="J2" s="5"/>
      <c r="K2" s="5"/>
      <c r="L2" s="5"/>
      <c r="M2" s="5"/>
      <c r="N2" s="5"/>
      <c r="O2" s="5"/>
    </row>
    <row r="3" spans="6:15" ht="12.75">
      <c r="F3" s="192" t="s">
        <v>140</v>
      </c>
      <c r="G3" s="190"/>
      <c r="H3" s="5"/>
      <c r="I3" s="5"/>
      <c r="J3" s="5"/>
      <c r="K3" s="5"/>
      <c r="L3" s="5"/>
      <c r="M3" s="5"/>
      <c r="N3" s="5"/>
      <c r="O3" s="5"/>
    </row>
    <row r="4" spans="6:15" ht="12.75">
      <c r="F4" s="190"/>
      <c r="G4" s="190"/>
      <c r="H4" s="5"/>
      <c r="I4" s="5"/>
      <c r="J4" s="5"/>
      <c r="K4" s="5"/>
      <c r="L4" s="5"/>
      <c r="M4" s="5"/>
      <c r="N4" s="5"/>
      <c r="O4" s="5"/>
    </row>
    <row r="5" spans="6:15" ht="12.75">
      <c r="F5" s="190" t="s">
        <v>141</v>
      </c>
      <c r="G5" s="190" t="s">
        <v>142</v>
      </c>
      <c r="H5" s="5"/>
      <c r="I5" s="5"/>
      <c r="J5" s="5"/>
      <c r="K5" s="5"/>
      <c r="L5" s="5"/>
      <c r="M5" s="5"/>
      <c r="N5" s="5"/>
      <c r="O5" s="5"/>
    </row>
    <row r="6" spans="8:15" ht="12.75">
      <c r="H6" s="5"/>
      <c r="I6" s="5"/>
      <c r="J6" s="5"/>
      <c r="K6" s="5"/>
      <c r="L6" s="5"/>
      <c r="M6" s="5"/>
      <c r="N6" s="5"/>
      <c r="O6" s="5"/>
    </row>
    <row r="7" spans="8:15" ht="12.75">
      <c r="H7" s="5"/>
      <c r="I7" s="5"/>
      <c r="J7" s="5"/>
      <c r="K7" s="5"/>
      <c r="L7" s="5"/>
      <c r="M7" s="5"/>
      <c r="N7" s="5"/>
      <c r="O7" s="5"/>
    </row>
    <row r="8" spans="1:15" ht="12.75">
      <c r="A8" s="245" t="s">
        <v>143</v>
      </c>
      <c r="B8" s="245"/>
      <c r="C8" s="245"/>
      <c r="D8" s="245"/>
      <c r="E8" s="245"/>
      <c r="F8" s="245"/>
      <c r="G8" s="245"/>
      <c r="H8" s="5"/>
      <c r="I8" s="5"/>
      <c r="J8" s="5"/>
      <c r="K8" s="5"/>
      <c r="L8" s="5"/>
      <c r="M8" s="5"/>
      <c r="N8" s="5"/>
      <c r="O8" s="5"/>
    </row>
    <row r="9" spans="1:15" ht="12.75">
      <c r="A9" s="18"/>
      <c r="B9" s="18" t="s">
        <v>144</v>
      </c>
      <c r="C9" s="18" t="s">
        <v>145</v>
      </c>
      <c r="D9" s="18" t="s">
        <v>146</v>
      </c>
      <c r="E9" s="18" t="s">
        <v>147</v>
      </c>
      <c r="F9" s="18" t="s">
        <v>148</v>
      </c>
      <c r="G9" s="146" t="s">
        <v>452</v>
      </c>
      <c r="H9" s="5"/>
      <c r="I9" s="5"/>
      <c r="J9" s="5"/>
      <c r="K9" s="5"/>
      <c r="L9" s="5"/>
      <c r="M9" s="5"/>
      <c r="N9" s="5"/>
      <c r="O9" s="5"/>
    </row>
    <row r="10" spans="1:15" ht="12.75">
      <c r="A10" s="18"/>
      <c r="B10" s="147">
        <v>1</v>
      </c>
      <c r="C10" s="147">
        <v>2</v>
      </c>
      <c r="D10" s="147">
        <v>3</v>
      </c>
      <c r="E10" s="147">
        <v>4</v>
      </c>
      <c r="F10" s="147">
        <v>5</v>
      </c>
      <c r="G10" s="147">
        <v>10</v>
      </c>
      <c r="H10" s="5"/>
      <c r="I10" s="5"/>
      <c r="J10" s="5"/>
      <c r="K10" s="5"/>
      <c r="L10" s="5"/>
      <c r="M10" s="5"/>
      <c r="N10" s="5"/>
      <c r="O10" s="5"/>
    </row>
    <row r="11" spans="1:15" ht="12.75">
      <c r="A11" s="186" t="s">
        <v>334</v>
      </c>
      <c r="B11" s="147">
        <v>400</v>
      </c>
      <c r="C11" s="149">
        <v>100</v>
      </c>
      <c r="D11" s="147"/>
      <c r="E11" s="147"/>
      <c r="F11" s="147"/>
      <c r="G11" s="147">
        <f>G12+G15+G18+G21+G23+G25</f>
        <v>2534.8</v>
      </c>
      <c r="H11" s="5"/>
      <c r="I11" s="5"/>
      <c r="J11" s="5"/>
      <c r="K11" s="5"/>
      <c r="L11" s="5"/>
      <c r="M11" s="5"/>
      <c r="N11" s="5"/>
      <c r="O11" s="5"/>
    </row>
    <row r="12" spans="1:15" ht="24">
      <c r="A12" s="187" t="s">
        <v>158</v>
      </c>
      <c r="B12" s="147">
        <v>400</v>
      </c>
      <c r="C12" s="148" t="s">
        <v>22</v>
      </c>
      <c r="D12" s="148" t="s">
        <v>192</v>
      </c>
      <c r="E12" s="147">
        <v>120</v>
      </c>
      <c r="F12" s="147"/>
      <c r="G12" s="147">
        <f>G13+G14</f>
        <v>557.2</v>
      </c>
      <c r="H12" s="5"/>
      <c r="I12" s="5"/>
      <c r="J12" s="5"/>
      <c r="K12" s="5"/>
      <c r="L12" s="5"/>
      <c r="M12" s="5"/>
      <c r="N12" s="5"/>
      <c r="O12" s="5"/>
    </row>
    <row r="13" spans="1:15" ht="12.75">
      <c r="A13" s="186" t="s">
        <v>159</v>
      </c>
      <c r="B13" s="147">
        <v>400</v>
      </c>
      <c r="C13" s="148" t="s">
        <v>22</v>
      </c>
      <c r="D13" s="148" t="s">
        <v>192</v>
      </c>
      <c r="E13" s="147">
        <v>121</v>
      </c>
      <c r="F13" s="147">
        <v>211</v>
      </c>
      <c r="G13" s="195">
        <v>428</v>
      </c>
      <c r="H13" s="5"/>
      <c r="I13" s="5"/>
      <c r="J13" s="5"/>
      <c r="K13" s="5"/>
      <c r="L13" s="5"/>
      <c r="M13" s="5"/>
      <c r="N13" s="5"/>
      <c r="O13" s="5"/>
    </row>
    <row r="14" spans="1:15" ht="12.75">
      <c r="A14" s="186" t="s">
        <v>160</v>
      </c>
      <c r="B14" s="147">
        <v>400</v>
      </c>
      <c r="C14" s="148" t="s">
        <v>22</v>
      </c>
      <c r="D14" s="148" t="s">
        <v>192</v>
      </c>
      <c r="E14" s="147">
        <v>121</v>
      </c>
      <c r="F14" s="147">
        <v>213</v>
      </c>
      <c r="G14" s="147">
        <v>129.2</v>
      </c>
      <c r="H14" s="5"/>
      <c r="I14" s="5"/>
      <c r="J14" s="5"/>
      <c r="K14" s="5"/>
      <c r="L14" s="5"/>
      <c r="M14" s="5"/>
      <c r="N14" s="5"/>
      <c r="O14" s="5"/>
    </row>
    <row r="15" spans="1:15" ht="12.75">
      <c r="A15" s="186" t="s">
        <v>161</v>
      </c>
      <c r="B15" s="147">
        <v>400</v>
      </c>
      <c r="C15" s="148" t="s">
        <v>27</v>
      </c>
      <c r="D15" s="148" t="s">
        <v>193</v>
      </c>
      <c r="E15" s="147">
        <v>120</v>
      </c>
      <c r="F15" s="147"/>
      <c r="G15" s="147">
        <f>G16+G17</f>
        <v>234.5</v>
      </c>
      <c r="H15" s="5"/>
      <c r="I15" s="5"/>
      <c r="J15" s="5"/>
      <c r="K15" s="5"/>
      <c r="L15" s="5"/>
      <c r="M15" s="5"/>
      <c r="N15" s="5"/>
      <c r="O15" s="5"/>
    </row>
    <row r="16" spans="1:15" ht="12.75">
      <c r="A16" s="186" t="s">
        <v>159</v>
      </c>
      <c r="B16" s="147">
        <v>400</v>
      </c>
      <c r="C16" s="148" t="s">
        <v>27</v>
      </c>
      <c r="D16" s="148" t="s">
        <v>193</v>
      </c>
      <c r="E16" s="147">
        <v>121</v>
      </c>
      <c r="F16" s="147">
        <v>211</v>
      </c>
      <c r="G16" s="147">
        <v>180.1</v>
      </c>
      <c r="H16" s="5"/>
      <c r="I16" s="5"/>
      <c r="J16" s="5"/>
      <c r="K16" s="5"/>
      <c r="L16" s="5"/>
      <c r="M16" s="5"/>
      <c r="N16" s="5"/>
      <c r="O16" s="5"/>
    </row>
    <row r="17" spans="1:15" ht="12.75">
      <c r="A17" s="186" t="s">
        <v>160</v>
      </c>
      <c r="B17" s="147">
        <v>400</v>
      </c>
      <c r="C17" s="148" t="s">
        <v>27</v>
      </c>
      <c r="D17" s="148" t="s">
        <v>193</v>
      </c>
      <c r="E17" s="147">
        <v>121</v>
      </c>
      <c r="F17" s="147">
        <v>213</v>
      </c>
      <c r="G17" s="147">
        <v>54.4</v>
      </c>
      <c r="H17" s="5"/>
      <c r="I17" s="5"/>
      <c r="J17" s="5"/>
      <c r="K17" s="5"/>
      <c r="L17" s="5"/>
      <c r="M17" s="5"/>
      <c r="N17" s="5"/>
      <c r="O17" s="5"/>
    </row>
    <row r="18" spans="1:15" ht="12.75">
      <c r="A18" s="186" t="s">
        <v>162</v>
      </c>
      <c r="B18" s="147">
        <v>400</v>
      </c>
      <c r="C18" s="148" t="s">
        <v>30</v>
      </c>
      <c r="D18" s="148" t="s">
        <v>193</v>
      </c>
      <c r="E18" s="147">
        <v>120</v>
      </c>
      <c r="F18" s="147"/>
      <c r="G18" s="147">
        <f>G19+G20</f>
        <v>290.70000000000005</v>
      </c>
      <c r="H18" s="5"/>
      <c r="I18" s="5"/>
      <c r="J18" s="5"/>
      <c r="K18" s="5"/>
      <c r="L18" s="5"/>
      <c r="M18" s="5"/>
      <c r="N18" s="5"/>
      <c r="O18" s="5"/>
    </row>
    <row r="19" spans="1:15" ht="12.75">
      <c r="A19" s="186" t="s">
        <v>159</v>
      </c>
      <c r="B19" s="147">
        <v>400</v>
      </c>
      <c r="C19" s="148" t="s">
        <v>30</v>
      </c>
      <c r="D19" s="148" t="s">
        <v>193</v>
      </c>
      <c r="E19" s="147">
        <v>121</v>
      </c>
      <c r="F19" s="147">
        <v>211</v>
      </c>
      <c r="G19" s="147">
        <v>223.3</v>
      </c>
      <c r="H19" s="5"/>
      <c r="I19" s="5"/>
      <c r="J19" s="5"/>
      <c r="K19" s="5"/>
      <c r="L19" s="5"/>
      <c r="M19" s="5"/>
      <c r="N19" s="5"/>
      <c r="O19" s="5"/>
    </row>
    <row r="20" spans="1:15" ht="12.75">
      <c r="A20" s="186" t="s">
        <v>160</v>
      </c>
      <c r="B20" s="147">
        <v>400</v>
      </c>
      <c r="C20" s="148" t="s">
        <v>30</v>
      </c>
      <c r="D20" s="148" t="s">
        <v>193</v>
      </c>
      <c r="E20" s="147">
        <v>121</v>
      </c>
      <c r="F20" s="147">
        <v>213</v>
      </c>
      <c r="G20" s="147">
        <v>67.4</v>
      </c>
      <c r="H20" s="5"/>
      <c r="I20" s="5"/>
      <c r="J20" s="5"/>
      <c r="K20" s="5"/>
      <c r="L20" s="5"/>
      <c r="M20" s="5"/>
      <c r="N20" s="5"/>
      <c r="O20" s="5"/>
    </row>
    <row r="21" spans="1:15" ht="12.75">
      <c r="A21" s="186" t="s">
        <v>163</v>
      </c>
      <c r="B21" s="147">
        <v>400</v>
      </c>
      <c r="C21" s="148" t="s">
        <v>197</v>
      </c>
      <c r="D21" s="148" t="s">
        <v>195</v>
      </c>
      <c r="E21" s="160">
        <v>244</v>
      </c>
      <c r="F21" s="147"/>
      <c r="G21" s="195">
        <f>G22</f>
        <v>150</v>
      </c>
      <c r="H21" s="5"/>
      <c r="I21" s="5"/>
      <c r="J21" s="5"/>
      <c r="K21" s="5"/>
      <c r="L21" s="5"/>
      <c r="M21" s="5"/>
      <c r="N21" s="5"/>
      <c r="O21" s="5"/>
    </row>
    <row r="22" spans="1:15" ht="12.75">
      <c r="A22" s="186" t="s">
        <v>367</v>
      </c>
      <c r="B22" s="147">
        <v>400</v>
      </c>
      <c r="C22" s="148" t="s">
        <v>197</v>
      </c>
      <c r="D22" s="148" t="s">
        <v>195</v>
      </c>
      <c r="E22" s="160">
        <v>244</v>
      </c>
      <c r="F22" s="147">
        <v>290</v>
      </c>
      <c r="G22" s="195">
        <v>150</v>
      </c>
      <c r="H22" s="5"/>
      <c r="I22" s="5"/>
      <c r="J22" s="5"/>
      <c r="K22" s="5"/>
      <c r="L22" s="5"/>
      <c r="M22" s="5"/>
      <c r="N22" s="5"/>
      <c r="O22" s="5"/>
    </row>
    <row r="23" spans="1:15" ht="24">
      <c r="A23" s="187" t="s">
        <v>165</v>
      </c>
      <c r="B23" s="147">
        <v>400</v>
      </c>
      <c r="C23" s="148" t="s">
        <v>76</v>
      </c>
      <c r="D23" s="148" t="s">
        <v>196</v>
      </c>
      <c r="E23" s="160">
        <v>244</v>
      </c>
      <c r="F23" s="147"/>
      <c r="G23" s="195">
        <f>G24</f>
        <v>22.1</v>
      </c>
      <c r="H23" s="5"/>
      <c r="I23" s="5"/>
      <c r="J23" s="5"/>
      <c r="K23" s="5"/>
      <c r="L23" s="5"/>
      <c r="M23" s="5"/>
      <c r="N23" s="5"/>
      <c r="O23" s="5"/>
    </row>
    <row r="24" spans="1:15" ht="12.75">
      <c r="A24" s="186" t="s">
        <v>367</v>
      </c>
      <c r="B24" s="147">
        <v>400</v>
      </c>
      <c r="C24" s="148" t="s">
        <v>76</v>
      </c>
      <c r="D24" s="148" t="s">
        <v>196</v>
      </c>
      <c r="E24" s="160">
        <v>244</v>
      </c>
      <c r="F24" s="147">
        <v>290</v>
      </c>
      <c r="G24" s="195">
        <v>22.1</v>
      </c>
      <c r="H24" s="5"/>
      <c r="I24" s="5"/>
      <c r="J24" s="5"/>
      <c r="K24" s="5"/>
      <c r="L24" s="5"/>
      <c r="M24" s="5"/>
      <c r="N24" s="5"/>
      <c r="O24" s="5"/>
    </row>
    <row r="25" spans="1:15" ht="12.75">
      <c r="A25" s="186" t="s">
        <v>37</v>
      </c>
      <c r="B25" s="147">
        <v>400</v>
      </c>
      <c r="C25" s="148" t="s">
        <v>77</v>
      </c>
      <c r="D25" s="149"/>
      <c r="E25" s="147"/>
      <c r="F25" s="147"/>
      <c r="G25" s="195">
        <f>G26+G37</f>
        <v>1280.3</v>
      </c>
      <c r="H25" s="5"/>
      <c r="I25" s="5"/>
      <c r="J25" s="5"/>
      <c r="K25" s="5"/>
      <c r="L25" s="5"/>
      <c r="M25" s="5"/>
      <c r="N25" s="5"/>
      <c r="O25" s="5"/>
    </row>
    <row r="26" spans="1:15" ht="12.75">
      <c r="A26" s="186" t="s">
        <v>37</v>
      </c>
      <c r="B26" s="147">
        <v>400</v>
      </c>
      <c r="C26" s="148" t="s">
        <v>77</v>
      </c>
      <c r="D26" s="148" t="s">
        <v>193</v>
      </c>
      <c r="E26" s="147"/>
      <c r="F26" s="147"/>
      <c r="G26" s="195">
        <f>G27+G28+G29+G30+G31+G32+G33+G35+G36+G34</f>
        <v>917.3</v>
      </c>
      <c r="H26" s="5"/>
      <c r="I26" s="5"/>
      <c r="J26" s="5"/>
      <c r="K26" s="5"/>
      <c r="L26" s="5"/>
      <c r="M26" s="5"/>
      <c r="N26" s="5"/>
      <c r="O26" s="5"/>
    </row>
    <row r="27" spans="1:15" ht="12.75">
      <c r="A27" s="186" t="s">
        <v>159</v>
      </c>
      <c r="B27" s="147">
        <v>400</v>
      </c>
      <c r="C27" s="148" t="s">
        <v>77</v>
      </c>
      <c r="D27" s="148" t="s">
        <v>193</v>
      </c>
      <c r="E27" s="147">
        <v>121</v>
      </c>
      <c r="F27" s="147">
        <v>211</v>
      </c>
      <c r="G27" s="195">
        <v>633.1</v>
      </c>
      <c r="H27" s="5"/>
      <c r="I27" s="5"/>
      <c r="J27" s="5"/>
      <c r="K27" s="5"/>
      <c r="L27" s="5"/>
      <c r="M27" s="5"/>
      <c r="N27" s="5"/>
      <c r="O27" s="5"/>
    </row>
    <row r="28" spans="1:15" ht="12.75">
      <c r="A28" s="186" t="s">
        <v>160</v>
      </c>
      <c r="B28" s="147">
        <v>400</v>
      </c>
      <c r="C28" s="148" t="s">
        <v>77</v>
      </c>
      <c r="D28" s="148" t="s">
        <v>193</v>
      </c>
      <c r="E28" s="147">
        <v>121</v>
      </c>
      <c r="F28" s="147">
        <v>213</v>
      </c>
      <c r="G28" s="195">
        <v>191.2</v>
      </c>
      <c r="H28" s="5"/>
      <c r="I28" s="5"/>
      <c r="J28" s="5"/>
      <c r="K28" s="5"/>
      <c r="L28" s="5"/>
      <c r="M28" s="5"/>
      <c r="N28" s="5"/>
      <c r="O28" s="5"/>
    </row>
    <row r="29" spans="1:15" ht="12.75">
      <c r="A29" s="186" t="s">
        <v>167</v>
      </c>
      <c r="B29" s="147">
        <v>400</v>
      </c>
      <c r="C29" s="148" t="s">
        <v>77</v>
      </c>
      <c r="D29" s="148" t="s">
        <v>193</v>
      </c>
      <c r="E29" s="147">
        <v>244</v>
      </c>
      <c r="F29" s="147">
        <v>221</v>
      </c>
      <c r="G29" s="195">
        <v>40</v>
      </c>
      <c r="H29" s="5"/>
      <c r="I29" s="5"/>
      <c r="J29" s="5"/>
      <c r="K29" s="5"/>
      <c r="L29" s="5"/>
      <c r="M29" s="5"/>
      <c r="N29" s="5"/>
      <c r="O29" s="5"/>
    </row>
    <row r="30" spans="1:15" ht="12.75">
      <c r="A30" s="186" t="s">
        <v>168</v>
      </c>
      <c r="B30" s="147">
        <v>400</v>
      </c>
      <c r="C30" s="148" t="s">
        <v>77</v>
      </c>
      <c r="D30" s="148" t="s">
        <v>193</v>
      </c>
      <c r="E30" s="147">
        <v>244</v>
      </c>
      <c r="F30" s="147">
        <v>223</v>
      </c>
      <c r="G30" s="195"/>
      <c r="H30" s="5"/>
      <c r="I30" s="5"/>
      <c r="J30" s="5"/>
      <c r="K30" s="5"/>
      <c r="L30" s="5"/>
      <c r="M30" s="5"/>
      <c r="N30" s="5"/>
      <c r="O30" s="5"/>
    </row>
    <row r="31" spans="1:15" ht="12.75">
      <c r="A31" s="186" t="s">
        <v>169</v>
      </c>
      <c r="B31" s="147">
        <v>400</v>
      </c>
      <c r="C31" s="148" t="s">
        <v>77</v>
      </c>
      <c r="D31" s="148" t="s">
        <v>193</v>
      </c>
      <c r="E31" s="147">
        <v>244</v>
      </c>
      <c r="F31" s="147">
        <v>225</v>
      </c>
      <c r="G31" s="195">
        <v>11</v>
      </c>
      <c r="H31" s="5"/>
      <c r="I31" s="5"/>
      <c r="J31" s="5"/>
      <c r="K31" s="5"/>
      <c r="L31" s="5"/>
      <c r="M31" s="5"/>
      <c r="N31" s="5"/>
      <c r="O31" s="5"/>
    </row>
    <row r="32" spans="1:15" ht="12.75">
      <c r="A32" s="186" t="s">
        <v>170</v>
      </c>
      <c r="B32" s="147">
        <v>400</v>
      </c>
      <c r="C32" s="148" t="s">
        <v>77</v>
      </c>
      <c r="D32" s="148" t="s">
        <v>193</v>
      </c>
      <c r="E32" s="147">
        <v>244</v>
      </c>
      <c r="F32" s="147">
        <v>226</v>
      </c>
      <c r="G32" s="195">
        <v>10</v>
      </c>
      <c r="H32" s="5"/>
      <c r="I32" s="5"/>
      <c r="J32" s="5"/>
      <c r="K32" s="5"/>
      <c r="L32" s="5"/>
      <c r="M32" s="5"/>
      <c r="N32" s="5"/>
      <c r="O32" s="5"/>
    </row>
    <row r="33" spans="1:15" ht="12.75">
      <c r="A33" s="186" t="s">
        <v>367</v>
      </c>
      <c r="B33" s="147">
        <v>400</v>
      </c>
      <c r="C33" s="148" t="s">
        <v>77</v>
      </c>
      <c r="D33" s="148" t="s">
        <v>193</v>
      </c>
      <c r="E33" s="147">
        <v>244</v>
      </c>
      <c r="F33" s="147">
        <v>290</v>
      </c>
      <c r="G33" s="195">
        <v>6</v>
      </c>
      <c r="H33" s="5"/>
      <c r="I33" s="5"/>
      <c r="J33" s="5"/>
      <c r="K33" s="5"/>
      <c r="L33" s="5"/>
      <c r="M33" s="5"/>
      <c r="N33" s="5"/>
      <c r="O33" s="5"/>
    </row>
    <row r="34" spans="1:15" ht="24">
      <c r="A34" s="188" t="s">
        <v>150</v>
      </c>
      <c r="B34" s="147">
        <v>400</v>
      </c>
      <c r="C34" s="148" t="s">
        <v>77</v>
      </c>
      <c r="D34" s="148" t="s">
        <v>193</v>
      </c>
      <c r="E34" s="147">
        <v>852</v>
      </c>
      <c r="F34" s="147">
        <v>290</v>
      </c>
      <c r="G34" s="195">
        <v>10</v>
      </c>
      <c r="H34" s="5"/>
      <c r="I34" s="5"/>
      <c r="J34" s="5"/>
      <c r="K34" s="5"/>
      <c r="L34" s="5"/>
      <c r="M34" s="5"/>
      <c r="N34" s="5"/>
      <c r="O34" s="5"/>
    </row>
    <row r="35" spans="1:15" ht="12.75">
      <c r="A35" s="186" t="s">
        <v>172</v>
      </c>
      <c r="B35" s="147">
        <v>400</v>
      </c>
      <c r="C35" s="148" t="s">
        <v>77</v>
      </c>
      <c r="D35" s="148" t="s">
        <v>193</v>
      </c>
      <c r="E35" s="147">
        <v>244</v>
      </c>
      <c r="F35" s="147">
        <v>310</v>
      </c>
      <c r="G35" s="195">
        <v>6</v>
      </c>
      <c r="H35" s="5"/>
      <c r="I35" s="5"/>
      <c r="J35" s="5"/>
      <c r="K35" s="5"/>
      <c r="L35" s="5"/>
      <c r="M35" s="5"/>
      <c r="N35" s="5"/>
      <c r="O35" s="5"/>
    </row>
    <row r="36" spans="1:15" ht="24">
      <c r="A36" s="187" t="s">
        <v>164</v>
      </c>
      <c r="B36" s="147">
        <v>400</v>
      </c>
      <c r="C36" s="148" t="s">
        <v>77</v>
      </c>
      <c r="D36" s="148" t="s">
        <v>193</v>
      </c>
      <c r="E36" s="147">
        <v>244</v>
      </c>
      <c r="F36" s="147">
        <v>340</v>
      </c>
      <c r="G36" s="195">
        <v>10</v>
      </c>
      <c r="H36" s="5"/>
      <c r="I36" s="5"/>
      <c r="J36" s="5"/>
      <c r="K36" s="5"/>
      <c r="L36" s="5"/>
      <c r="M36" s="5"/>
      <c r="N36" s="5"/>
      <c r="O36" s="5"/>
    </row>
    <row r="37" spans="1:15" ht="69" customHeight="1">
      <c r="A37" s="187" t="s">
        <v>173</v>
      </c>
      <c r="B37" s="147">
        <v>400</v>
      </c>
      <c r="C37" s="148" t="s">
        <v>77</v>
      </c>
      <c r="D37" s="149">
        <v>7953401</v>
      </c>
      <c r="E37" s="147">
        <v>240</v>
      </c>
      <c r="F37" s="147"/>
      <c r="G37" s="195">
        <f>G38+G40+G42+G41+G39</f>
        <v>363</v>
      </c>
      <c r="H37" s="5"/>
      <c r="I37" s="5"/>
      <c r="J37" s="5"/>
      <c r="K37" s="5"/>
      <c r="L37" s="5"/>
      <c r="M37" s="5"/>
      <c r="N37" s="5"/>
      <c r="O37" s="5"/>
    </row>
    <row r="38" spans="1:15" ht="12.75">
      <c r="A38" s="186" t="s">
        <v>167</v>
      </c>
      <c r="B38" s="147">
        <v>400</v>
      </c>
      <c r="C38" s="148" t="s">
        <v>77</v>
      </c>
      <c r="D38" s="149">
        <v>7953401</v>
      </c>
      <c r="E38" s="147">
        <v>244</v>
      </c>
      <c r="F38" s="147">
        <v>221</v>
      </c>
      <c r="G38" s="195">
        <v>53</v>
      </c>
      <c r="H38" s="5"/>
      <c r="I38" s="5"/>
      <c r="J38" s="5"/>
      <c r="K38" s="5"/>
      <c r="L38" s="5"/>
      <c r="M38" s="5"/>
      <c r="N38" s="5"/>
      <c r="O38" s="5"/>
    </row>
    <row r="39" spans="1:15" ht="12.75">
      <c r="A39" s="186" t="s">
        <v>169</v>
      </c>
      <c r="B39" s="147">
        <v>400</v>
      </c>
      <c r="C39" s="148" t="s">
        <v>77</v>
      </c>
      <c r="D39" s="149">
        <v>7953401</v>
      </c>
      <c r="E39" s="147">
        <v>244</v>
      </c>
      <c r="F39" s="147">
        <v>225</v>
      </c>
      <c r="G39" s="195">
        <v>20</v>
      </c>
      <c r="H39" s="5"/>
      <c r="I39" s="5"/>
      <c r="J39" s="5"/>
      <c r="K39" s="5"/>
      <c r="L39" s="5"/>
      <c r="M39" s="5"/>
      <c r="N39" s="5"/>
      <c r="O39" s="5"/>
    </row>
    <row r="40" spans="1:15" ht="12.75">
      <c r="A40" s="186" t="s">
        <v>170</v>
      </c>
      <c r="B40" s="147">
        <v>400</v>
      </c>
      <c r="C40" s="148" t="s">
        <v>77</v>
      </c>
      <c r="D40" s="149">
        <v>7953401</v>
      </c>
      <c r="E40" s="147">
        <v>244</v>
      </c>
      <c r="F40" s="147">
        <v>226</v>
      </c>
      <c r="G40" s="195">
        <v>190</v>
      </c>
      <c r="H40" s="5"/>
      <c r="I40" s="5"/>
      <c r="J40" s="5"/>
      <c r="K40" s="5"/>
      <c r="L40" s="5"/>
      <c r="M40" s="5"/>
      <c r="N40" s="5"/>
      <c r="O40" s="5"/>
    </row>
    <row r="41" spans="1:15" ht="12.75">
      <c r="A41" s="186" t="s">
        <v>172</v>
      </c>
      <c r="B41" s="147">
        <v>400</v>
      </c>
      <c r="C41" s="148" t="s">
        <v>77</v>
      </c>
      <c r="D41" s="149">
        <v>7953401</v>
      </c>
      <c r="E41" s="147">
        <v>244</v>
      </c>
      <c r="F41" s="147">
        <v>310</v>
      </c>
      <c r="G41" s="195">
        <v>20</v>
      </c>
      <c r="H41" s="5"/>
      <c r="I41" s="5"/>
      <c r="J41" s="5"/>
      <c r="K41" s="5"/>
      <c r="L41" s="5"/>
      <c r="M41" s="5"/>
      <c r="N41" s="5"/>
      <c r="O41" s="5"/>
    </row>
    <row r="42" spans="1:15" ht="24">
      <c r="A42" s="187" t="s">
        <v>164</v>
      </c>
      <c r="B42" s="147">
        <v>400</v>
      </c>
      <c r="C42" s="148" t="s">
        <v>77</v>
      </c>
      <c r="D42" s="149">
        <v>7953401</v>
      </c>
      <c r="E42" s="147">
        <v>244</v>
      </c>
      <c r="F42" s="147">
        <v>340</v>
      </c>
      <c r="G42" s="195">
        <v>80</v>
      </c>
      <c r="H42" s="5"/>
      <c r="I42" s="5"/>
      <c r="J42" s="5"/>
      <c r="K42" s="5"/>
      <c r="L42" s="5"/>
      <c r="M42" s="5"/>
      <c r="N42" s="5"/>
      <c r="O42" s="5"/>
    </row>
    <row r="43" spans="1:15" ht="12.75">
      <c r="A43" s="186" t="s">
        <v>371</v>
      </c>
      <c r="B43" s="147">
        <v>400</v>
      </c>
      <c r="C43" s="148" t="s">
        <v>80</v>
      </c>
      <c r="D43" s="149"/>
      <c r="E43" s="147"/>
      <c r="F43" s="147"/>
      <c r="G43" s="147">
        <f>G44+G47+G48+G49+G50+G51+G52+G53</f>
        <v>162.74999999999997</v>
      </c>
      <c r="H43" s="5"/>
      <c r="I43" s="5"/>
      <c r="J43" s="5"/>
      <c r="K43" s="5"/>
      <c r="L43" s="5"/>
      <c r="M43" s="5"/>
      <c r="N43" s="5"/>
      <c r="O43" s="5"/>
    </row>
    <row r="44" spans="1:15" ht="24">
      <c r="A44" s="187" t="s">
        <v>174</v>
      </c>
      <c r="B44" s="147">
        <v>400</v>
      </c>
      <c r="C44" s="149" t="s">
        <v>80</v>
      </c>
      <c r="D44" s="148" t="s">
        <v>194</v>
      </c>
      <c r="E44" s="147">
        <v>120</v>
      </c>
      <c r="F44" s="147"/>
      <c r="G44" s="147">
        <f>G45+G46</f>
        <v>139.39999999999998</v>
      </c>
      <c r="H44" s="5"/>
      <c r="I44" s="5"/>
      <c r="J44" s="5"/>
      <c r="K44" s="5"/>
      <c r="L44" s="5"/>
      <c r="M44" s="5"/>
      <c r="N44" s="5"/>
      <c r="O44" s="5"/>
    </row>
    <row r="45" spans="1:15" ht="12.75">
      <c r="A45" s="186" t="s">
        <v>159</v>
      </c>
      <c r="B45" s="147">
        <v>400</v>
      </c>
      <c r="C45" s="149" t="s">
        <v>80</v>
      </c>
      <c r="D45" s="148" t="s">
        <v>194</v>
      </c>
      <c r="E45" s="147">
        <v>121</v>
      </c>
      <c r="F45" s="147">
        <v>211</v>
      </c>
      <c r="G45" s="147">
        <v>107.1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186" t="s">
        <v>160</v>
      </c>
      <c r="B46" s="147">
        <v>400</v>
      </c>
      <c r="C46" s="149" t="s">
        <v>80</v>
      </c>
      <c r="D46" s="148" t="s">
        <v>194</v>
      </c>
      <c r="E46" s="147">
        <v>121</v>
      </c>
      <c r="F46" s="147">
        <v>213</v>
      </c>
      <c r="G46" s="147">
        <v>32.3</v>
      </c>
      <c r="H46" s="5"/>
      <c r="I46" s="5"/>
      <c r="J46" s="5"/>
      <c r="K46" s="5"/>
      <c r="L46" s="5"/>
      <c r="M46" s="5"/>
      <c r="N46" s="5"/>
      <c r="O46" s="5"/>
    </row>
    <row r="47" spans="1:15" ht="12.75">
      <c r="A47" s="186" t="s">
        <v>167</v>
      </c>
      <c r="B47" s="147">
        <v>400</v>
      </c>
      <c r="C47" s="149" t="s">
        <v>80</v>
      </c>
      <c r="D47" s="148" t="s">
        <v>194</v>
      </c>
      <c r="E47" s="160">
        <v>244</v>
      </c>
      <c r="F47" s="147">
        <v>221</v>
      </c>
      <c r="G47" s="147">
        <v>5.5</v>
      </c>
      <c r="H47" s="5"/>
      <c r="I47" s="5"/>
      <c r="J47" s="5"/>
      <c r="K47" s="5"/>
      <c r="L47" s="5"/>
      <c r="M47" s="5"/>
      <c r="N47" s="5"/>
      <c r="O47" s="5"/>
    </row>
    <row r="48" spans="1:15" ht="12.75">
      <c r="A48" s="186" t="s">
        <v>171</v>
      </c>
      <c r="B48" s="147">
        <v>400</v>
      </c>
      <c r="C48" s="149" t="s">
        <v>80</v>
      </c>
      <c r="D48" s="148" t="s">
        <v>194</v>
      </c>
      <c r="E48" s="160">
        <v>244</v>
      </c>
      <c r="F48" s="147">
        <v>222</v>
      </c>
      <c r="G48" s="195">
        <v>4</v>
      </c>
      <c r="H48" s="5"/>
      <c r="I48" s="5"/>
      <c r="J48" s="5"/>
      <c r="K48" s="5"/>
      <c r="L48" s="5"/>
      <c r="M48" s="5"/>
      <c r="N48" s="5"/>
      <c r="O48" s="5"/>
    </row>
    <row r="49" spans="1:15" ht="12.75">
      <c r="A49" s="186" t="s">
        <v>168</v>
      </c>
      <c r="B49" s="147">
        <v>400</v>
      </c>
      <c r="C49" s="149" t="s">
        <v>80</v>
      </c>
      <c r="D49" s="148" t="s">
        <v>194</v>
      </c>
      <c r="E49" s="160">
        <v>244</v>
      </c>
      <c r="F49" s="147">
        <v>223</v>
      </c>
      <c r="G49" s="147">
        <f>162.75-158.9</f>
        <v>3.8499999999999943</v>
      </c>
      <c r="H49" s="5"/>
      <c r="I49" s="5"/>
      <c r="J49" s="5"/>
      <c r="K49" s="5"/>
      <c r="L49" s="5"/>
      <c r="M49" s="5"/>
      <c r="N49" s="5"/>
      <c r="O49" s="5"/>
    </row>
    <row r="50" spans="1:15" ht="12.75">
      <c r="A50" s="186" t="s">
        <v>175</v>
      </c>
      <c r="B50" s="147">
        <v>400</v>
      </c>
      <c r="C50" s="149" t="s">
        <v>80</v>
      </c>
      <c r="D50" s="148" t="s">
        <v>194</v>
      </c>
      <c r="E50" s="160">
        <v>244</v>
      </c>
      <c r="F50" s="147">
        <v>224</v>
      </c>
      <c r="G50" s="147"/>
      <c r="H50" s="5"/>
      <c r="I50" s="5"/>
      <c r="J50" s="5"/>
      <c r="K50" s="5"/>
      <c r="L50" s="5"/>
      <c r="M50" s="5"/>
      <c r="N50" s="5"/>
      <c r="O50" s="5"/>
    </row>
    <row r="51" spans="1:15" ht="12.75">
      <c r="A51" s="186" t="s">
        <v>170</v>
      </c>
      <c r="B51" s="147">
        <v>400</v>
      </c>
      <c r="C51" s="149" t="s">
        <v>80</v>
      </c>
      <c r="D51" s="148" t="s">
        <v>194</v>
      </c>
      <c r="E51" s="160">
        <v>244</v>
      </c>
      <c r="F51" s="147">
        <v>226</v>
      </c>
      <c r="G51" s="147"/>
      <c r="H51" s="5"/>
      <c r="I51" s="5"/>
      <c r="J51" s="5"/>
      <c r="K51" s="5"/>
      <c r="L51" s="5"/>
      <c r="M51" s="5"/>
      <c r="N51" s="5"/>
      <c r="O51" s="5"/>
    </row>
    <row r="52" spans="1:15" ht="12.75">
      <c r="A52" s="186" t="s">
        <v>172</v>
      </c>
      <c r="B52" s="147">
        <v>400</v>
      </c>
      <c r="C52" s="149" t="s">
        <v>80</v>
      </c>
      <c r="D52" s="148" t="s">
        <v>194</v>
      </c>
      <c r="E52" s="160">
        <v>244</v>
      </c>
      <c r="F52" s="147">
        <v>310</v>
      </c>
      <c r="G52" s="147"/>
      <c r="H52" s="5"/>
      <c r="I52" s="5"/>
      <c r="J52" s="5"/>
      <c r="K52" s="5"/>
      <c r="L52" s="5"/>
      <c r="M52" s="5"/>
      <c r="N52" s="5"/>
      <c r="O52" s="5"/>
    </row>
    <row r="53" spans="1:15" ht="24">
      <c r="A53" s="187" t="s">
        <v>164</v>
      </c>
      <c r="B53" s="147">
        <v>400</v>
      </c>
      <c r="C53" s="149" t="s">
        <v>80</v>
      </c>
      <c r="D53" s="148" t="s">
        <v>194</v>
      </c>
      <c r="E53" s="160">
        <v>244</v>
      </c>
      <c r="F53" s="147">
        <v>340</v>
      </c>
      <c r="G53" s="195">
        <v>10</v>
      </c>
      <c r="H53" s="5"/>
      <c r="I53" s="5"/>
      <c r="J53" s="5"/>
      <c r="K53" s="5"/>
      <c r="L53" s="5"/>
      <c r="M53" s="5"/>
      <c r="N53" s="5"/>
      <c r="O53" s="5"/>
    </row>
    <row r="54" spans="1:15" ht="23.25" customHeight="1">
      <c r="A54" s="189" t="s">
        <v>372</v>
      </c>
      <c r="B54" s="147">
        <v>400</v>
      </c>
      <c r="C54" s="149" t="s">
        <v>506</v>
      </c>
      <c r="D54" s="149"/>
      <c r="E54" s="147"/>
      <c r="F54" s="147"/>
      <c r="G54" s="147">
        <f>G61+G70+G75+G55</f>
        <v>109.5</v>
      </c>
      <c r="H54" s="5"/>
      <c r="I54" s="5"/>
      <c r="J54" s="5"/>
      <c r="K54" s="5"/>
      <c r="L54" s="5"/>
      <c r="M54" s="5"/>
      <c r="N54" s="5"/>
      <c r="O54" s="5"/>
    </row>
    <row r="55" spans="1:15" ht="60">
      <c r="A55" s="187" t="s">
        <v>478</v>
      </c>
      <c r="B55" s="147">
        <v>400</v>
      </c>
      <c r="C55" s="149" t="s">
        <v>477</v>
      </c>
      <c r="D55" s="149"/>
      <c r="E55" s="147"/>
      <c r="F55" s="147"/>
      <c r="G55" s="195">
        <f>G56</f>
        <v>10</v>
      </c>
      <c r="H55" s="5"/>
      <c r="I55" s="5"/>
      <c r="J55" s="5"/>
      <c r="K55" s="5"/>
      <c r="L55" s="5"/>
      <c r="M55" s="5"/>
      <c r="N55" s="5"/>
      <c r="O55" s="5"/>
    </row>
    <row r="56" spans="1:15" ht="60">
      <c r="A56" s="187" t="s">
        <v>478</v>
      </c>
      <c r="B56" s="147">
        <v>400</v>
      </c>
      <c r="C56" s="149" t="s">
        <v>477</v>
      </c>
      <c r="D56" s="149" t="s">
        <v>479</v>
      </c>
      <c r="E56" s="147"/>
      <c r="F56" s="147"/>
      <c r="G56" s="195">
        <f>G57+G58+G59+G60</f>
        <v>10</v>
      </c>
      <c r="H56" s="5"/>
      <c r="I56" s="5"/>
      <c r="J56" s="5"/>
      <c r="K56" s="5"/>
      <c r="L56" s="5"/>
      <c r="M56" s="5"/>
      <c r="N56" s="5"/>
      <c r="O56" s="5"/>
    </row>
    <row r="57" spans="1:15" ht="12.75">
      <c r="A57" s="186" t="s">
        <v>170</v>
      </c>
      <c r="B57" s="147">
        <v>400</v>
      </c>
      <c r="C57" s="149" t="s">
        <v>477</v>
      </c>
      <c r="D57" s="149" t="s">
        <v>479</v>
      </c>
      <c r="E57" s="147">
        <v>244</v>
      </c>
      <c r="F57" s="147">
        <v>226</v>
      </c>
      <c r="G57" s="195">
        <v>2</v>
      </c>
      <c r="H57" s="5"/>
      <c r="I57" s="5"/>
      <c r="J57" s="5"/>
      <c r="K57" s="5"/>
      <c r="L57" s="5"/>
      <c r="M57" s="5"/>
      <c r="N57" s="5"/>
      <c r="O57" s="5"/>
    </row>
    <row r="58" spans="1:15" ht="12.75">
      <c r="A58" s="186" t="s">
        <v>367</v>
      </c>
      <c r="B58" s="147">
        <v>400</v>
      </c>
      <c r="C58" s="149" t="s">
        <v>477</v>
      </c>
      <c r="D58" s="149" t="s">
        <v>479</v>
      </c>
      <c r="E58" s="147">
        <v>244</v>
      </c>
      <c r="F58" s="147">
        <v>290</v>
      </c>
      <c r="G58" s="195">
        <v>3</v>
      </c>
      <c r="H58" s="5"/>
      <c r="I58" s="5"/>
      <c r="J58" s="5"/>
      <c r="K58" s="5"/>
      <c r="L58" s="5"/>
      <c r="M58" s="5"/>
      <c r="N58" s="5"/>
      <c r="O58" s="5"/>
    </row>
    <row r="59" spans="1:15" ht="12.75">
      <c r="A59" s="186" t="s">
        <v>172</v>
      </c>
      <c r="B59" s="147">
        <v>400</v>
      </c>
      <c r="C59" s="149" t="s">
        <v>477</v>
      </c>
      <c r="D59" s="149" t="s">
        <v>479</v>
      </c>
      <c r="E59" s="147">
        <v>244</v>
      </c>
      <c r="F59" s="147">
        <v>310</v>
      </c>
      <c r="G59" s="195">
        <v>2</v>
      </c>
      <c r="H59" s="5"/>
      <c r="I59" s="5"/>
      <c r="J59" s="5"/>
      <c r="K59" s="5"/>
      <c r="L59" s="5"/>
      <c r="M59" s="5"/>
      <c r="N59" s="5"/>
      <c r="O59" s="5"/>
    </row>
    <row r="60" spans="1:15" ht="24">
      <c r="A60" s="187" t="s">
        <v>164</v>
      </c>
      <c r="B60" s="147">
        <v>400</v>
      </c>
      <c r="C60" s="149" t="s">
        <v>477</v>
      </c>
      <c r="D60" s="149" t="s">
        <v>479</v>
      </c>
      <c r="E60" s="147">
        <v>244</v>
      </c>
      <c r="F60" s="147">
        <v>340</v>
      </c>
      <c r="G60" s="195">
        <v>3</v>
      </c>
      <c r="H60" s="5"/>
      <c r="I60" s="5"/>
      <c r="J60" s="5"/>
      <c r="K60" s="5"/>
      <c r="L60" s="5"/>
      <c r="M60" s="5"/>
      <c r="N60" s="5"/>
      <c r="O60" s="5"/>
    </row>
    <row r="61" spans="1:15" ht="48">
      <c r="A61" s="187" t="s">
        <v>176</v>
      </c>
      <c r="B61" s="147">
        <v>400</v>
      </c>
      <c r="C61" s="149" t="s">
        <v>42</v>
      </c>
      <c r="D61" s="149"/>
      <c r="E61" s="147"/>
      <c r="F61" s="147"/>
      <c r="G61" s="195">
        <f>G62+G68+G66</f>
        <v>49.5</v>
      </c>
      <c r="H61" s="5"/>
      <c r="I61" s="5"/>
      <c r="J61" s="5"/>
      <c r="K61" s="5"/>
      <c r="L61" s="5"/>
      <c r="M61" s="5"/>
      <c r="N61" s="5"/>
      <c r="O61" s="5"/>
    </row>
    <row r="62" spans="1:15" ht="48">
      <c r="A62" s="187" t="s">
        <v>176</v>
      </c>
      <c r="B62" s="147">
        <v>400</v>
      </c>
      <c r="C62" s="149" t="s">
        <v>42</v>
      </c>
      <c r="D62" s="149">
        <v>2180100</v>
      </c>
      <c r="E62" s="147">
        <v>244</v>
      </c>
      <c r="F62" s="147"/>
      <c r="G62" s="195">
        <f>G63+G64+G65</f>
        <v>29.5</v>
      </c>
      <c r="H62" s="5"/>
      <c r="I62" s="5"/>
      <c r="J62" s="5"/>
      <c r="K62" s="5"/>
      <c r="L62" s="5"/>
      <c r="M62" s="5"/>
      <c r="N62" s="5"/>
      <c r="O62" s="5"/>
    </row>
    <row r="63" spans="1:15" ht="12.75">
      <c r="A63" s="186" t="s">
        <v>170</v>
      </c>
      <c r="B63" s="147">
        <v>400</v>
      </c>
      <c r="C63" s="149" t="s">
        <v>42</v>
      </c>
      <c r="D63" s="149">
        <v>2180100</v>
      </c>
      <c r="E63" s="147">
        <v>244</v>
      </c>
      <c r="F63" s="147">
        <v>226</v>
      </c>
      <c r="G63" s="195">
        <v>2</v>
      </c>
      <c r="H63" s="5"/>
      <c r="I63" s="5"/>
      <c r="J63" s="5"/>
      <c r="K63" s="5"/>
      <c r="L63" s="5"/>
      <c r="M63" s="5"/>
      <c r="N63" s="5"/>
      <c r="O63" s="5"/>
    </row>
    <row r="64" spans="1:15" ht="12.75">
      <c r="A64" s="186" t="s">
        <v>172</v>
      </c>
      <c r="B64" s="147">
        <v>400</v>
      </c>
      <c r="C64" s="149" t="s">
        <v>42</v>
      </c>
      <c r="D64" s="149">
        <v>2180100</v>
      </c>
      <c r="E64" s="147">
        <v>244</v>
      </c>
      <c r="F64" s="147">
        <v>310</v>
      </c>
      <c r="G64" s="195">
        <v>20</v>
      </c>
      <c r="H64" s="5"/>
      <c r="I64" s="5"/>
      <c r="J64" s="5"/>
      <c r="K64" s="5"/>
      <c r="L64" s="5"/>
      <c r="M64" s="5"/>
      <c r="N64" s="5"/>
      <c r="O64" s="5"/>
    </row>
    <row r="65" spans="1:15" ht="24">
      <c r="A65" s="187" t="s">
        <v>164</v>
      </c>
      <c r="B65" s="147">
        <v>400</v>
      </c>
      <c r="C65" s="149" t="s">
        <v>42</v>
      </c>
      <c r="D65" s="149">
        <v>2180100</v>
      </c>
      <c r="E65" s="147">
        <v>244</v>
      </c>
      <c r="F65" s="147">
        <v>340</v>
      </c>
      <c r="G65" s="195">
        <v>7.5</v>
      </c>
      <c r="H65" s="5"/>
      <c r="I65" s="5"/>
      <c r="J65" s="5"/>
      <c r="K65" s="5"/>
      <c r="L65" s="5"/>
      <c r="M65" s="5"/>
      <c r="N65" s="5"/>
      <c r="O65" s="5"/>
    </row>
    <row r="66" spans="1:15" ht="12.75">
      <c r="A66" s="197" t="s">
        <v>574</v>
      </c>
      <c r="B66" s="147">
        <v>400</v>
      </c>
      <c r="C66" s="149" t="s">
        <v>42</v>
      </c>
      <c r="D66" s="149">
        <v>2180100</v>
      </c>
      <c r="E66" s="147">
        <v>540</v>
      </c>
      <c r="F66" s="147"/>
      <c r="G66" s="195">
        <f>G67</f>
        <v>10</v>
      </c>
      <c r="H66" s="5"/>
      <c r="I66" s="5"/>
      <c r="J66" s="5"/>
      <c r="K66" s="5"/>
      <c r="L66" s="5"/>
      <c r="M66" s="5"/>
      <c r="N66" s="5"/>
      <c r="O66" s="5"/>
    </row>
    <row r="67" spans="1:15" ht="59.25" customHeight="1">
      <c r="A67" s="197" t="s">
        <v>575</v>
      </c>
      <c r="B67" s="147">
        <v>400</v>
      </c>
      <c r="C67" s="149" t="s">
        <v>42</v>
      </c>
      <c r="D67" s="149">
        <v>2180100</v>
      </c>
      <c r="E67" s="147">
        <v>540</v>
      </c>
      <c r="F67" s="147">
        <v>251</v>
      </c>
      <c r="G67" s="195">
        <v>10</v>
      </c>
      <c r="H67" s="5"/>
      <c r="I67" s="5"/>
      <c r="J67" s="5"/>
      <c r="K67" s="5"/>
      <c r="L67" s="5"/>
      <c r="M67" s="5"/>
      <c r="N67" s="5"/>
      <c r="O67" s="5"/>
    </row>
    <row r="68" spans="1:15" ht="48">
      <c r="A68" s="187" t="s">
        <v>530</v>
      </c>
      <c r="B68" s="147">
        <v>400</v>
      </c>
      <c r="C68" s="149" t="s">
        <v>42</v>
      </c>
      <c r="D68" s="149">
        <v>5201504</v>
      </c>
      <c r="E68" s="147">
        <v>244</v>
      </c>
      <c r="F68" s="147"/>
      <c r="G68" s="195">
        <v>10</v>
      </c>
      <c r="H68" s="5"/>
      <c r="I68" s="5"/>
      <c r="J68" s="5"/>
      <c r="K68" s="5"/>
      <c r="L68" s="5"/>
      <c r="M68" s="5"/>
      <c r="N68" s="5"/>
      <c r="O68" s="5"/>
    </row>
    <row r="69" spans="1:15" ht="24">
      <c r="A69" s="187" t="s">
        <v>164</v>
      </c>
      <c r="B69" s="147">
        <v>400</v>
      </c>
      <c r="C69" s="149" t="s">
        <v>42</v>
      </c>
      <c r="D69" s="149">
        <v>5201504</v>
      </c>
      <c r="E69" s="147">
        <v>244</v>
      </c>
      <c r="F69" s="147">
        <v>340</v>
      </c>
      <c r="G69" s="195">
        <v>10</v>
      </c>
      <c r="H69" s="5"/>
      <c r="I69" s="5"/>
      <c r="J69" s="5"/>
      <c r="K69" s="5"/>
      <c r="L69" s="5"/>
      <c r="M69" s="5"/>
      <c r="N69" s="5"/>
      <c r="O69" s="5"/>
    </row>
    <row r="70" spans="1:15" ht="12.75">
      <c r="A70" s="186" t="s">
        <v>340</v>
      </c>
      <c r="B70" s="147">
        <v>400</v>
      </c>
      <c r="C70" s="149" t="s">
        <v>90</v>
      </c>
      <c r="D70" s="149">
        <v>2479900</v>
      </c>
      <c r="E70" s="147">
        <v>244</v>
      </c>
      <c r="F70" s="147"/>
      <c r="G70" s="195">
        <f>G71+G72+G73+G74</f>
        <v>45</v>
      </c>
      <c r="H70" s="5"/>
      <c r="I70" s="5"/>
      <c r="J70" s="5"/>
      <c r="K70" s="5"/>
      <c r="L70" s="5"/>
      <c r="M70" s="5"/>
      <c r="N70" s="5"/>
      <c r="O70" s="5"/>
    </row>
    <row r="71" spans="1:15" ht="12.75">
      <c r="A71" s="186" t="s">
        <v>169</v>
      </c>
      <c r="B71" s="147">
        <v>400</v>
      </c>
      <c r="C71" s="149" t="s">
        <v>90</v>
      </c>
      <c r="D71" s="149">
        <v>2479900</v>
      </c>
      <c r="E71" s="147">
        <v>244</v>
      </c>
      <c r="F71" s="147">
        <v>225</v>
      </c>
      <c r="G71" s="195">
        <v>25</v>
      </c>
      <c r="H71" s="5"/>
      <c r="I71" s="5"/>
      <c r="J71" s="5"/>
      <c r="K71" s="5"/>
      <c r="L71" s="5"/>
      <c r="M71" s="5"/>
      <c r="N71" s="5"/>
      <c r="O71" s="5"/>
    </row>
    <row r="72" spans="1:15" ht="12.75">
      <c r="A72" s="186" t="s">
        <v>170</v>
      </c>
      <c r="B72" s="147">
        <v>400</v>
      </c>
      <c r="C72" s="149" t="s">
        <v>90</v>
      </c>
      <c r="D72" s="149">
        <v>2479900</v>
      </c>
      <c r="E72" s="147">
        <v>244</v>
      </c>
      <c r="F72" s="147">
        <v>226</v>
      </c>
      <c r="G72" s="195">
        <v>5</v>
      </c>
      <c r="H72" s="5"/>
      <c r="I72" s="5"/>
      <c r="J72" s="5"/>
      <c r="K72" s="5"/>
      <c r="L72" s="5"/>
      <c r="M72" s="5"/>
      <c r="N72" s="5"/>
      <c r="O72" s="5"/>
    </row>
    <row r="73" spans="1:15" ht="12.75">
      <c r="A73" s="186" t="s">
        <v>172</v>
      </c>
      <c r="B73" s="147">
        <v>400</v>
      </c>
      <c r="C73" s="149" t="s">
        <v>90</v>
      </c>
      <c r="D73" s="149">
        <v>2479900</v>
      </c>
      <c r="E73" s="147">
        <v>244</v>
      </c>
      <c r="F73" s="147">
        <v>310</v>
      </c>
      <c r="G73" s="195">
        <v>7</v>
      </c>
      <c r="H73" s="5"/>
      <c r="I73" s="5"/>
      <c r="J73" s="5"/>
      <c r="K73" s="5"/>
      <c r="L73" s="5"/>
      <c r="M73" s="5"/>
      <c r="N73" s="5"/>
      <c r="O73" s="5"/>
    </row>
    <row r="74" spans="1:15" ht="24">
      <c r="A74" s="187" t="s">
        <v>164</v>
      </c>
      <c r="B74" s="147">
        <v>400</v>
      </c>
      <c r="C74" s="149" t="s">
        <v>90</v>
      </c>
      <c r="D74" s="149">
        <v>2479900</v>
      </c>
      <c r="E74" s="147">
        <v>244</v>
      </c>
      <c r="F74" s="147">
        <v>340</v>
      </c>
      <c r="G74" s="195">
        <v>8</v>
      </c>
      <c r="H74" s="5"/>
      <c r="I74" s="5"/>
      <c r="J74" s="5"/>
      <c r="K74" s="5"/>
      <c r="L74" s="5"/>
      <c r="M74" s="5"/>
      <c r="N74" s="5"/>
      <c r="O74" s="5"/>
    </row>
    <row r="75" spans="1:15" ht="60.75" customHeight="1">
      <c r="A75" s="187" t="s">
        <v>177</v>
      </c>
      <c r="B75" s="147">
        <v>400</v>
      </c>
      <c r="C75" s="149" t="s">
        <v>44</v>
      </c>
      <c r="D75" s="149">
        <v>2471000</v>
      </c>
      <c r="E75" s="147">
        <v>244</v>
      </c>
      <c r="F75" s="147"/>
      <c r="G75" s="195">
        <f>G76+G77+G78+G79</f>
        <v>5</v>
      </c>
      <c r="H75" s="5"/>
      <c r="I75" s="5"/>
      <c r="J75" s="5"/>
      <c r="K75" s="5"/>
      <c r="L75" s="5"/>
      <c r="M75" s="5"/>
      <c r="N75" s="5"/>
      <c r="O75" s="5"/>
    </row>
    <row r="76" spans="1:15" ht="12.75">
      <c r="A76" s="186" t="s">
        <v>170</v>
      </c>
      <c r="B76" s="147">
        <v>400</v>
      </c>
      <c r="C76" s="149" t="s">
        <v>44</v>
      </c>
      <c r="D76" s="149">
        <v>2471000</v>
      </c>
      <c r="E76" s="147">
        <v>244</v>
      </c>
      <c r="F76" s="147">
        <v>226</v>
      </c>
      <c r="G76" s="195">
        <v>1</v>
      </c>
      <c r="H76" s="5"/>
      <c r="I76" s="5"/>
      <c r="J76" s="5"/>
      <c r="K76" s="5"/>
      <c r="L76" s="5"/>
      <c r="M76" s="5"/>
      <c r="N76" s="5"/>
      <c r="O76" s="5"/>
    </row>
    <row r="77" spans="1:15" ht="12.75">
      <c r="A77" s="186" t="s">
        <v>367</v>
      </c>
      <c r="B77" s="147">
        <v>400</v>
      </c>
      <c r="C77" s="149" t="s">
        <v>44</v>
      </c>
      <c r="D77" s="149">
        <v>2471000</v>
      </c>
      <c r="E77" s="147">
        <v>244</v>
      </c>
      <c r="F77" s="147">
        <v>290</v>
      </c>
      <c r="G77" s="195">
        <v>1</v>
      </c>
      <c r="H77" s="5"/>
      <c r="I77" s="5"/>
      <c r="J77" s="5"/>
      <c r="K77" s="5"/>
      <c r="L77" s="5"/>
      <c r="M77" s="5"/>
      <c r="N77" s="5"/>
      <c r="O77" s="5"/>
    </row>
    <row r="78" spans="1:15" ht="12.75">
      <c r="A78" s="186" t="s">
        <v>172</v>
      </c>
      <c r="B78" s="147">
        <v>400</v>
      </c>
      <c r="C78" s="149" t="s">
        <v>44</v>
      </c>
      <c r="D78" s="149">
        <v>2471000</v>
      </c>
      <c r="E78" s="147">
        <v>244</v>
      </c>
      <c r="F78" s="147">
        <v>310</v>
      </c>
      <c r="G78" s="195">
        <v>2</v>
      </c>
      <c r="H78" s="5"/>
      <c r="I78" s="5"/>
      <c r="J78" s="5"/>
      <c r="K78" s="5"/>
      <c r="L78" s="5"/>
      <c r="M78" s="5"/>
      <c r="N78" s="5"/>
      <c r="O78" s="5"/>
    </row>
    <row r="79" spans="1:15" ht="24">
      <c r="A79" s="187" t="s">
        <v>164</v>
      </c>
      <c r="B79" s="147">
        <v>400</v>
      </c>
      <c r="C79" s="149" t="s">
        <v>44</v>
      </c>
      <c r="D79" s="149">
        <v>2471000</v>
      </c>
      <c r="E79" s="147">
        <v>244</v>
      </c>
      <c r="F79" s="147">
        <v>340</v>
      </c>
      <c r="G79" s="195">
        <v>1</v>
      </c>
      <c r="H79" s="5"/>
      <c r="I79" s="5"/>
      <c r="J79" s="5"/>
      <c r="K79" s="5"/>
      <c r="L79" s="5"/>
      <c r="M79" s="5"/>
      <c r="N79" s="5"/>
      <c r="O79" s="5"/>
    </row>
    <row r="80" spans="1:15" ht="12.75">
      <c r="A80" s="186" t="s">
        <v>337</v>
      </c>
      <c r="B80" s="147">
        <v>400</v>
      </c>
      <c r="C80" s="149" t="s">
        <v>507</v>
      </c>
      <c r="D80" s="149"/>
      <c r="E80" s="147"/>
      <c r="F80" s="147"/>
      <c r="G80" s="182">
        <f>G81+G86+G94+G103</f>
        <v>982.8599999999999</v>
      </c>
      <c r="H80" s="5"/>
      <c r="I80" s="5"/>
      <c r="J80" s="5"/>
      <c r="K80" s="5"/>
      <c r="L80" s="5"/>
      <c r="M80" s="5"/>
      <c r="N80" s="5"/>
      <c r="O80" s="5"/>
    </row>
    <row r="81" spans="1:15" ht="49.5" customHeight="1">
      <c r="A81" s="187" t="s">
        <v>81</v>
      </c>
      <c r="B81" s="147">
        <v>400</v>
      </c>
      <c r="C81" s="149" t="s">
        <v>47</v>
      </c>
      <c r="D81" s="149">
        <v>5101000</v>
      </c>
      <c r="E81" s="147">
        <v>244</v>
      </c>
      <c r="F81" s="147"/>
      <c r="G81" s="182">
        <f>G84+G85</f>
        <v>30.01</v>
      </c>
      <c r="H81" s="5"/>
      <c r="I81" s="5"/>
      <c r="J81" s="5"/>
      <c r="K81" s="5"/>
      <c r="L81" s="5"/>
      <c r="M81" s="5"/>
      <c r="N81" s="5"/>
      <c r="O81" s="5"/>
    </row>
    <row r="82" spans="1:15" ht="12.75">
      <c r="A82" s="186" t="s">
        <v>159</v>
      </c>
      <c r="B82" s="147">
        <v>400</v>
      </c>
      <c r="C82" s="149" t="s">
        <v>47</v>
      </c>
      <c r="D82" s="149">
        <v>5101000</v>
      </c>
      <c r="E82" s="147">
        <v>244</v>
      </c>
      <c r="F82" s="147">
        <v>211</v>
      </c>
      <c r="G82" s="182"/>
      <c r="H82" s="5"/>
      <c r="I82" s="5"/>
      <c r="J82" s="5"/>
      <c r="K82" s="5"/>
      <c r="L82" s="5"/>
      <c r="M82" s="5"/>
      <c r="N82" s="5"/>
      <c r="O82" s="5"/>
    </row>
    <row r="83" spans="1:15" ht="12.75">
      <c r="A83" s="186" t="s">
        <v>160</v>
      </c>
      <c r="B83" s="147">
        <v>400</v>
      </c>
      <c r="C83" s="149" t="s">
        <v>47</v>
      </c>
      <c r="D83" s="149">
        <v>5101000</v>
      </c>
      <c r="E83" s="147">
        <v>244</v>
      </c>
      <c r="F83" s="147">
        <v>213</v>
      </c>
      <c r="G83" s="195"/>
      <c r="H83" s="5"/>
      <c r="I83" s="5"/>
      <c r="J83" s="5"/>
      <c r="K83" s="5"/>
      <c r="L83" s="5"/>
      <c r="M83" s="5"/>
      <c r="N83" s="5"/>
      <c r="O83" s="5"/>
    </row>
    <row r="84" spans="1:15" ht="12.75">
      <c r="A84" s="186" t="s">
        <v>169</v>
      </c>
      <c r="B84" s="147">
        <v>400</v>
      </c>
      <c r="C84" s="149" t="s">
        <v>47</v>
      </c>
      <c r="D84" s="149">
        <v>5101000</v>
      </c>
      <c r="E84" s="147">
        <v>244</v>
      </c>
      <c r="F84" s="147">
        <v>225</v>
      </c>
      <c r="G84" s="195">
        <v>20.01</v>
      </c>
      <c r="H84" s="5"/>
      <c r="I84" s="5"/>
      <c r="J84" s="5"/>
      <c r="K84" s="5"/>
      <c r="L84" s="5"/>
      <c r="M84" s="5"/>
      <c r="N84" s="5"/>
      <c r="O84" s="5"/>
    </row>
    <row r="85" spans="1:15" ht="12.75">
      <c r="A85" s="186" t="s">
        <v>178</v>
      </c>
      <c r="B85" s="147">
        <v>400</v>
      </c>
      <c r="C85" s="149" t="s">
        <v>47</v>
      </c>
      <c r="D85" s="149">
        <v>5101000</v>
      </c>
      <c r="E85" s="147">
        <v>244</v>
      </c>
      <c r="F85" s="147">
        <v>226</v>
      </c>
      <c r="G85" s="195">
        <v>10</v>
      </c>
      <c r="H85" s="5"/>
      <c r="I85" s="5"/>
      <c r="J85" s="5"/>
      <c r="K85" s="5"/>
      <c r="L85" s="5"/>
      <c r="M85" s="5"/>
      <c r="N85" s="5"/>
      <c r="O85" s="5"/>
    </row>
    <row r="86" spans="1:15" ht="12.75">
      <c r="A86" s="186" t="s">
        <v>136</v>
      </c>
      <c r="B86" s="147">
        <v>400</v>
      </c>
      <c r="C86" s="149" t="s">
        <v>48</v>
      </c>
      <c r="D86" s="149"/>
      <c r="E86" s="147"/>
      <c r="F86" s="147"/>
      <c r="G86" s="182">
        <f>G89+G87</f>
        <v>31.25</v>
      </c>
      <c r="H86" s="5"/>
      <c r="I86" s="5"/>
      <c r="J86" s="5"/>
      <c r="K86" s="5"/>
      <c r="L86" s="5"/>
      <c r="M86" s="5"/>
      <c r="N86" s="5"/>
      <c r="O86" s="5"/>
    </row>
    <row r="87" spans="1:15" ht="12.75">
      <c r="A87" s="186" t="s">
        <v>136</v>
      </c>
      <c r="B87" s="147">
        <v>400</v>
      </c>
      <c r="C87" s="149" t="s">
        <v>48</v>
      </c>
      <c r="D87" s="149">
        <v>2619900</v>
      </c>
      <c r="E87" s="147">
        <v>244</v>
      </c>
      <c r="F87" s="147"/>
      <c r="G87" s="195">
        <v>0</v>
      </c>
      <c r="H87" s="5"/>
      <c r="I87" s="5"/>
      <c r="J87" s="5"/>
      <c r="K87" s="5"/>
      <c r="L87" s="5"/>
      <c r="M87" s="5"/>
      <c r="N87" s="5"/>
      <c r="O87" s="5"/>
    </row>
    <row r="88" spans="1:15" ht="12.75">
      <c r="A88" s="186" t="s">
        <v>170</v>
      </c>
      <c r="B88" s="147">
        <v>400</v>
      </c>
      <c r="C88" s="149" t="s">
        <v>48</v>
      </c>
      <c r="D88" s="149">
        <v>2619900</v>
      </c>
      <c r="E88" s="147">
        <v>244</v>
      </c>
      <c r="F88" s="147">
        <v>340</v>
      </c>
      <c r="G88" s="195"/>
      <c r="H88" s="5"/>
      <c r="I88" s="5"/>
      <c r="J88" s="5"/>
      <c r="K88" s="5"/>
      <c r="L88" s="5"/>
      <c r="M88" s="5"/>
      <c r="N88" s="5"/>
      <c r="O88" s="5"/>
    </row>
    <row r="89" spans="1:15" ht="25.5" customHeight="1">
      <c r="A89" s="187" t="s">
        <v>179</v>
      </c>
      <c r="B89" s="147">
        <v>400</v>
      </c>
      <c r="C89" s="149" t="s">
        <v>48</v>
      </c>
      <c r="D89" s="149">
        <v>7953500</v>
      </c>
      <c r="E89" s="147"/>
      <c r="F89" s="147"/>
      <c r="G89" s="247">
        <f>G90</f>
        <v>31.25</v>
      </c>
      <c r="H89" s="5"/>
      <c r="I89" s="5"/>
      <c r="J89" s="5"/>
      <c r="K89" s="5"/>
      <c r="L89" s="5"/>
      <c r="M89" s="5"/>
      <c r="N89" s="5"/>
      <c r="O89" s="5"/>
    </row>
    <row r="90" spans="1:15" ht="24">
      <c r="A90" s="187" t="s">
        <v>443</v>
      </c>
      <c r="B90" s="147">
        <v>400</v>
      </c>
      <c r="C90" s="149" t="s">
        <v>48</v>
      </c>
      <c r="D90" s="149">
        <v>7953500</v>
      </c>
      <c r="E90" s="147">
        <v>244</v>
      </c>
      <c r="F90" s="147"/>
      <c r="G90" s="247">
        <f>G91+G92+G93</f>
        <v>31.25</v>
      </c>
      <c r="H90" s="5"/>
      <c r="I90" s="5"/>
      <c r="J90" s="5"/>
      <c r="K90" s="5"/>
      <c r="L90" s="5"/>
      <c r="M90" s="5"/>
      <c r="N90" s="5"/>
      <c r="O90" s="5"/>
    </row>
    <row r="91" spans="1:15" ht="12.75">
      <c r="A91" s="186" t="s">
        <v>178</v>
      </c>
      <c r="B91" s="147">
        <v>400</v>
      </c>
      <c r="C91" s="149" t="s">
        <v>48</v>
      </c>
      <c r="D91" s="149">
        <v>7953500</v>
      </c>
      <c r="E91" s="147">
        <v>244</v>
      </c>
      <c r="F91" s="147">
        <v>226</v>
      </c>
      <c r="G91" s="247">
        <v>31.25</v>
      </c>
      <c r="H91" s="5"/>
      <c r="I91" s="5"/>
      <c r="J91" s="5"/>
      <c r="K91" s="5"/>
      <c r="L91" s="5"/>
      <c r="M91" s="5"/>
      <c r="N91" s="5"/>
      <c r="O91" s="5"/>
    </row>
    <row r="92" spans="1:15" ht="12.75">
      <c r="A92" s="186" t="s">
        <v>172</v>
      </c>
      <c r="B92" s="147">
        <v>400</v>
      </c>
      <c r="C92" s="149" t="s">
        <v>48</v>
      </c>
      <c r="D92" s="149">
        <v>7953500</v>
      </c>
      <c r="E92" s="147">
        <v>244</v>
      </c>
      <c r="F92" s="147">
        <v>310</v>
      </c>
      <c r="G92" s="195"/>
      <c r="H92" s="5"/>
      <c r="I92" s="5"/>
      <c r="J92" s="5"/>
      <c r="K92" s="5"/>
      <c r="L92" s="5"/>
      <c r="M92" s="5"/>
      <c r="N92" s="5"/>
      <c r="O92" s="5"/>
    </row>
    <row r="93" spans="1:15" ht="24">
      <c r="A93" s="187" t="s">
        <v>164</v>
      </c>
      <c r="B93" s="147">
        <v>400</v>
      </c>
      <c r="C93" s="149" t="s">
        <v>48</v>
      </c>
      <c r="D93" s="149">
        <v>7953500</v>
      </c>
      <c r="E93" s="147">
        <v>244</v>
      </c>
      <c r="F93" s="147">
        <v>340</v>
      </c>
      <c r="G93" s="182"/>
      <c r="H93" s="5"/>
      <c r="I93" s="5"/>
      <c r="J93" s="5"/>
      <c r="K93" s="5"/>
      <c r="L93" s="5"/>
      <c r="M93" s="5"/>
      <c r="N93" s="5"/>
      <c r="O93" s="5"/>
    </row>
    <row r="94" spans="1:15" ht="12.75">
      <c r="A94" s="186" t="s">
        <v>406</v>
      </c>
      <c r="B94" s="147">
        <v>400</v>
      </c>
      <c r="C94" s="149" t="s">
        <v>124</v>
      </c>
      <c r="D94" s="149"/>
      <c r="E94" s="147"/>
      <c r="F94" s="147"/>
      <c r="G94" s="195">
        <f>G95+G97+G100</f>
        <v>921.5999999999999</v>
      </c>
      <c r="H94" s="5"/>
      <c r="I94" s="5"/>
      <c r="J94" s="5"/>
      <c r="K94" s="5"/>
      <c r="L94" s="5"/>
      <c r="M94" s="5"/>
      <c r="N94" s="5"/>
      <c r="O94" s="5"/>
    </row>
    <row r="95" spans="1:15" ht="26.25" customHeight="1">
      <c r="A95" s="187" t="s">
        <v>180</v>
      </c>
      <c r="B95" s="147">
        <v>400</v>
      </c>
      <c r="C95" s="149" t="s">
        <v>124</v>
      </c>
      <c r="D95" s="149">
        <v>5221312</v>
      </c>
      <c r="E95" s="147"/>
      <c r="F95" s="147"/>
      <c r="G95" s="195">
        <f>G96</f>
        <v>652.9</v>
      </c>
      <c r="H95" s="5"/>
      <c r="I95" s="5"/>
      <c r="J95" s="5"/>
      <c r="K95" s="5"/>
      <c r="L95" s="5"/>
      <c r="M95" s="5"/>
      <c r="N95" s="5"/>
      <c r="O95" s="5"/>
    </row>
    <row r="96" spans="1:15" ht="12.75">
      <c r="A96" s="186" t="s">
        <v>169</v>
      </c>
      <c r="B96" s="147">
        <v>400</v>
      </c>
      <c r="C96" s="149" t="s">
        <v>124</v>
      </c>
      <c r="D96" s="149">
        <v>5221312</v>
      </c>
      <c r="E96" s="147">
        <v>244</v>
      </c>
      <c r="F96" s="147">
        <v>225</v>
      </c>
      <c r="G96" s="195">
        <v>652.9</v>
      </c>
      <c r="H96" s="5"/>
      <c r="I96" s="5"/>
      <c r="J96" s="5"/>
      <c r="K96" s="5"/>
      <c r="L96" s="5"/>
      <c r="M96" s="5"/>
      <c r="N96" s="5"/>
      <c r="O96" s="5"/>
    </row>
    <row r="97" spans="1:15" ht="24">
      <c r="A97" s="187" t="s">
        <v>180</v>
      </c>
      <c r="B97" s="147">
        <v>400</v>
      </c>
      <c r="C97" s="149" t="s">
        <v>124</v>
      </c>
      <c r="D97" s="149">
        <v>7951700</v>
      </c>
      <c r="E97" s="147"/>
      <c r="F97" s="147"/>
      <c r="G97" s="182">
        <f>G99</f>
        <v>0</v>
      </c>
      <c r="H97" s="5"/>
      <c r="I97" s="5"/>
      <c r="J97" s="5"/>
      <c r="K97" s="5"/>
      <c r="L97" s="5"/>
      <c r="M97" s="5"/>
      <c r="N97" s="5"/>
      <c r="O97" s="5"/>
    </row>
    <row r="98" spans="1:15" ht="36">
      <c r="A98" s="187" t="s">
        <v>181</v>
      </c>
      <c r="B98" s="147">
        <v>400</v>
      </c>
      <c r="C98" s="149" t="s">
        <v>124</v>
      </c>
      <c r="D98" s="149">
        <v>7951700</v>
      </c>
      <c r="E98" s="147">
        <v>244</v>
      </c>
      <c r="F98" s="147"/>
      <c r="G98" s="147">
        <v>0</v>
      </c>
      <c r="H98" s="5"/>
      <c r="I98" s="5"/>
      <c r="J98" s="5"/>
      <c r="K98" s="5"/>
      <c r="L98" s="5"/>
      <c r="M98" s="5"/>
      <c r="N98" s="5"/>
      <c r="O98" s="5"/>
    </row>
    <row r="99" spans="1:15" ht="12.75">
      <c r="A99" s="186" t="s">
        <v>169</v>
      </c>
      <c r="B99" s="147">
        <v>400</v>
      </c>
      <c r="C99" s="149" t="s">
        <v>124</v>
      </c>
      <c r="D99" s="149">
        <v>7951700</v>
      </c>
      <c r="E99" s="147">
        <v>244</v>
      </c>
      <c r="F99" s="147">
        <v>225</v>
      </c>
      <c r="G99" s="147"/>
      <c r="H99" s="5"/>
      <c r="I99" s="5"/>
      <c r="J99" s="5"/>
      <c r="K99" s="5"/>
      <c r="L99" s="5"/>
      <c r="M99" s="5"/>
      <c r="N99" s="5"/>
      <c r="O99" s="5"/>
    </row>
    <row r="100" spans="1:15" ht="24">
      <c r="A100" s="187" t="s">
        <v>180</v>
      </c>
      <c r="B100" s="147">
        <v>400</v>
      </c>
      <c r="C100" s="149" t="s">
        <v>124</v>
      </c>
      <c r="D100" s="149">
        <v>7953400</v>
      </c>
      <c r="E100" s="147"/>
      <c r="F100" s="147"/>
      <c r="G100" s="147">
        <f>G101</f>
        <v>268.7</v>
      </c>
      <c r="H100" s="5"/>
      <c r="I100" s="5"/>
      <c r="J100" s="5"/>
      <c r="K100" s="5"/>
      <c r="L100" s="5"/>
      <c r="M100" s="5"/>
      <c r="N100" s="5"/>
      <c r="O100" s="5"/>
    </row>
    <row r="101" spans="1:15" ht="36">
      <c r="A101" s="187" t="s">
        <v>123</v>
      </c>
      <c r="B101" s="147">
        <v>400</v>
      </c>
      <c r="C101" s="149" t="s">
        <v>124</v>
      </c>
      <c r="D101" s="149">
        <v>7953400</v>
      </c>
      <c r="E101" s="147">
        <v>244</v>
      </c>
      <c r="F101" s="147"/>
      <c r="G101" s="147">
        <f>G102</f>
        <v>268.7</v>
      </c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86" t="s">
        <v>169</v>
      </c>
      <c r="B102" s="147">
        <v>400</v>
      </c>
      <c r="C102" s="149" t="s">
        <v>124</v>
      </c>
      <c r="D102" s="149">
        <v>7953400</v>
      </c>
      <c r="E102" s="147">
        <v>244</v>
      </c>
      <c r="F102" s="147">
        <v>225</v>
      </c>
      <c r="G102" s="147">
        <v>268.7</v>
      </c>
      <c r="H102" s="183"/>
      <c r="I102" s="246"/>
      <c r="J102" s="246"/>
      <c r="K102" s="246"/>
      <c r="L102" s="246"/>
      <c r="M102" s="5"/>
      <c r="N102" s="5"/>
      <c r="O102" s="5"/>
    </row>
    <row r="103" spans="1:15" ht="24">
      <c r="A103" s="187" t="s">
        <v>368</v>
      </c>
      <c r="B103" s="147">
        <v>400</v>
      </c>
      <c r="C103" s="149" t="s">
        <v>50</v>
      </c>
      <c r="D103" s="149"/>
      <c r="E103" s="147"/>
      <c r="F103" s="147"/>
      <c r="G103" s="147"/>
      <c r="H103" s="5"/>
      <c r="I103" s="5"/>
      <c r="J103" s="5"/>
      <c r="K103" s="5"/>
      <c r="L103" s="5"/>
      <c r="M103" s="5"/>
      <c r="N103" s="5"/>
      <c r="O103" s="5"/>
    </row>
    <row r="104" spans="1:15" ht="24">
      <c r="A104" s="187" t="s">
        <v>368</v>
      </c>
      <c r="B104" s="147">
        <v>400</v>
      </c>
      <c r="C104" s="149" t="s">
        <v>50</v>
      </c>
      <c r="D104" s="149">
        <v>3380000</v>
      </c>
      <c r="E104" s="147">
        <v>244</v>
      </c>
      <c r="F104" s="147"/>
      <c r="G104" s="147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86" t="s">
        <v>169</v>
      </c>
      <c r="B105" s="147">
        <v>400</v>
      </c>
      <c r="C105" s="149" t="s">
        <v>50</v>
      </c>
      <c r="D105" s="149">
        <v>3380000</v>
      </c>
      <c r="E105" s="147">
        <v>244</v>
      </c>
      <c r="F105" s="147">
        <v>225</v>
      </c>
      <c r="G105" s="147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86" t="s">
        <v>178</v>
      </c>
      <c r="B106" s="147">
        <v>400</v>
      </c>
      <c r="C106" s="149" t="s">
        <v>50</v>
      </c>
      <c r="D106" s="149">
        <v>3380000</v>
      </c>
      <c r="E106" s="147">
        <v>244</v>
      </c>
      <c r="F106" s="147">
        <v>226</v>
      </c>
      <c r="G106" s="147"/>
      <c r="H106" s="5"/>
      <c r="I106" s="5"/>
      <c r="J106" s="5"/>
      <c r="K106" s="5"/>
      <c r="L106" s="5"/>
      <c r="M106" s="5"/>
      <c r="N106" s="5"/>
      <c r="O106" s="5"/>
    </row>
    <row r="107" spans="1:15" ht="36">
      <c r="A107" s="187" t="s">
        <v>182</v>
      </c>
      <c r="B107" s="147">
        <v>400</v>
      </c>
      <c r="C107" s="149" t="s">
        <v>50</v>
      </c>
      <c r="D107" s="149">
        <v>7951700</v>
      </c>
      <c r="E107" s="147">
        <v>244</v>
      </c>
      <c r="F107" s="147"/>
      <c r="G107" s="147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86" t="s">
        <v>178</v>
      </c>
      <c r="B108" s="147">
        <v>400</v>
      </c>
      <c r="C108" s="149" t="s">
        <v>50</v>
      </c>
      <c r="D108" s="149">
        <v>7951700</v>
      </c>
      <c r="E108" s="147">
        <v>244</v>
      </c>
      <c r="F108" s="147">
        <v>226</v>
      </c>
      <c r="G108" s="147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86" t="s">
        <v>338</v>
      </c>
      <c r="B109" s="147">
        <v>400</v>
      </c>
      <c r="C109" s="149" t="s">
        <v>505</v>
      </c>
      <c r="D109" s="149"/>
      <c r="E109" s="147"/>
      <c r="F109" s="147"/>
      <c r="G109" s="147">
        <f>G110+G117+G126</f>
        <v>1420.6000000000001</v>
      </c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90" t="s">
        <v>319</v>
      </c>
      <c r="B110" s="147">
        <v>400</v>
      </c>
      <c r="C110" s="149" t="s">
        <v>83</v>
      </c>
      <c r="D110" s="149" t="s">
        <v>321</v>
      </c>
      <c r="E110" s="147"/>
      <c r="F110" s="147"/>
      <c r="G110" s="147">
        <f>G111</f>
        <v>50</v>
      </c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86" t="s">
        <v>320</v>
      </c>
      <c r="B111" s="147">
        <v>400</v>
      </c>
      <c r="C111" s="149" t="s">
        <v>83</v>
      </c>
      <c r="D111" s="149" t="s">
        <v>322</v>
      </c>
      <c r="E111" s="147"/>
      <c r="F111" s="147"/>
      <c r="G111" s="147">
        <f>G112+G113+G114</f>
        <v>50</v>
      </c>
      <c r="H111" s="5"/>
      <c r="I111" s="5"/>
      <c r="J111" s="5"/>
      <c r="K111" s="5"/>
      <c r="L111" s="5"/>
      <c r="M111" s="5"/>
      <c r="N111" s="5"/>
      <c r="O111" s="5"/>
    </row>
    <row r="112" spans="1:15" ht="1.5" customHeight="1">
      <c r="A112" s="187" t="s">
        <v>422</v>
      </c>
      <c r="B112" s="147">
        <v>400</v>
      </c>
      <c r="C112" s="149" t="s">
        <v>83</v>
      </c>
      <c r="D112" s="149" t="s">
        <v>322</v>
      </c>
      <c r="E112" s="185" t="s">
        <v>421</v>
      </c>
      <c r="F112" s="147">
        <v>242</v>
      </c>
      <c r="G112" s="147"/>
      <c r="H112" s="5"/>
      <c r="I112" s="5"/>
      <c r="J112" s="5"/>
      <c r="K112" s="5"/>
      <c r="L112" s="5"/>
      <c r="M112" s="5"/>
      <c r="N112" s="5"/>
      <c r="O112" s="5"/>
    </row>
    <row r="113" spans="1:15" ht="39.75" customHeight="1" hidden="1">
      <c r="A113" s="187" t="s">
        <v>317</v>
      </c>
      <c r="B113" s="147">
        <v>400</v>
      </c>
      <c r="C113" s="149" t="s">
        <v>83</v>
      </c>
      <c r="D113" s="149" t="s">
        <v>323</v>
      </c>
      <c r="E113" s="185" t="s">
        <v>421</v>
      </c>
      <c r="F113" s="147">
        <v>242</v>
      </c>
      <c r="G113" s="147"/>
      <c r="H113" s="5"/>
      <c r="I113" s="5"/>
      <c r="J113" s="5"/>
      <c r="K113" s="5"/>
      <c r="L113" s="5"/>
      <c r="M113" s="5"/>
      <c r="N113" s="5"/>
      <c r="O113" s="5"/>
    </row>
    <row r="114" spans="1:15" ht="48.75" customHeight="1">
      <c r="A114" s="187" t="s">
        <v>318</v>
      </c>
      <c r="B114" s="147">
        <v>400</v>
      </c>
      <c r="C114" s="149" t="s">
        <v>83</v>
      </c>
      <c r="D114" s="149" t="s">
        <v>323</v>
      </c>
      <c r="E114" s="185" t="s">
        <v>421</v>
      </c>
      <c r="F114" s="147">
        <v>242</v>
      </c>
      <c r="G114" s="147">
        <v>50</v>
      </c>
      <c r="H114" s="5"/>
      <c r="I114" s="5"/>
      <c r="J114" s="5"/>
      <c r="K114" s="5"/>
      <c r="L114" s="5"/>
      <c r="M114" s="5"/>
      <c r="N114" s="5"/>
      <c r="O114" s="5"/>
    </row>
    <row r="115" spans="1:15" ht="0.75" customHeight="1">
      <c r="A115" s="187" t="s">
        <v>183</v>
      </c>
      <c r="B115" s="147">
        <v>400</v>
      </c>
      <c r="C115" s="149" t="s">
        <v>83</v>
      </c>
      <c r="D115" s="149">
        <v>980102</v>
      </c>
      <c r="E115" s="147">
        <v>244</v>
      </c>
      <c r="F115" s="147">
        <v>310</v>
      </c>
      <c r="G115" s="147"/>
      <c r="H115" s="5"/>
      <c r="I115" s="5"/>
      <c r="J115" s="5"/>
      <c r="K115" s="5"/>
      <c r="L115" s="5"/>
      <c r="M115" s="5"/>
      <c r="N115" s="5"/>
      <c r="O115" s="5"/>
    </row>
    <row r="116" spans="1:15" ht="48" hidden="1">
      <c r="A116" s="187" t="s">
        <v>184</v>
      </c>
      <c r="B116" s="147">
        <v>400</v>
      </c>
      <c r="C116" s="149" t="s">
        <v>83</v>
      </c>
      <c r="D116" s="149">
        <v>980202</v>
      </c>
      <c r="E116" s="147">
        <v>244</v>
      </c>
      <c r="F116" s="147">
        <v>310</v>
      </c>
      <c r="G116" s="147"/>
      <c r="H116" s="183"/>
      <c r="I116" s="5"/>
      <c r="J116" s="5"/>
      <c r="K116" s="5"/>
      <c r="L116" s="5"/>
      <c r="M116" s="5"/>
      <c r="N116" s="5"/>
      <c r="O116" s="5"/>
    </row>
    <row r="117" spans="1:15" ht="24">
      <c r="A117" s="187" t="s">
        <v>347</v>
      </c>
      <c r="B117" s="147">
        <v>400</v>
      </c>
      <c r="C117" s="149" t="s">
        <v>92</v>
      </c>
      <c r="D117" s="149">
        <v>3510500</v>
      </c>
      <c r="E117" s="147">
        <v>244</v>
      </c>
      <c r="F117" s="147"/>
      <c r="G117" s="147">
        <f>G118+G119+G120+G121+G122+G123+G124+G125</f>
        <v>311.7</v>
      </c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86" t="s">
        <v>166</v>
      </c>
      <c r="B118" s="147">
        <v>400</v>
      </c>
      <c r="C118" s="149" t="s">
        <v>92</v>
      </c>
      <c r="D118" s="149">
        <v>3510500</v>
      </c>
      <c r="E118" s="147">
        <v>244</v>
      </c>
      <c r="F118" s="147">
        <v>212</v>
      </c>
      <c r="G118" s="147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86" t="s">
        <v>171</v>
      </c>
      <c r="B119" s="147">
        <v>400</v>
      </c>
      <c r="C119" s="149" t="s">
        <v>92</v>
      </c>
      <c r="D119" s="149">
        <v>3510500</v>
      </c>
      <c r="E119" s="147">
        <v>244</v>
      </c>
      <c r="F119" s="147">
        <v>222</v>
      </c>
      <c r="G119" s="147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86" t="s">
        <v>168</v>
      </c>
      <c r="B120" s="147">
        <v>400</v>
      </c>
      <c r="C120" s="149" t="s">
        <v>92</v>
      </c>
      <c r="D120" s="149">
        <v>3510500</v>
      </c>
      <c r="E120" s="147">
        <v>244</v>
      </c>
      <c r="F120" s="147">
        <v>223</v>
      </c>
      <c r="G120" s="147">
        <v>60</v>
      </c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86" t="s">
        <v>169</v>
      </c>
      <c r="B121" s="147">
        <v>400</v>
      </c>
      <c r="C121" s="149" t="s">
        <v>92</v>
      </c>
      <c r="D121" s="149">
        <v>3510500</v>
      </c>
      <c r="E121" s="147">
        <v>244</v>
      </c>
      <c r="F121" s="147">
        <v>225</v>
      </c>
      <c r="G121" s="147">
        <v>20</v>
      </c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86" t="s">
        <v>178</v>
      </c>
      <c r="B122" s="147">
        <v>400</v>
      </c>
      <c r="C122" s="149" t="s">
        <v>92</v>
      </c>
      <c r="D122" s="149">
        <v>3510500</v>
      </c>
      <c r="E122" s="147">
        <v>244</v>
      </c>
      <c r="F122" s="147">
        <v>226</v>
      </c>
      <c r="G122" s="147">
        <v>196.7</v>
      </c>
      <c r="H122" s="5"/>
      <c r="I122" s="5"/>
      <c r="J122" s="5"/>
      <c r="K122" s="5"/>
      <c r="L122" s="5"/>
      <c r="M122" s="5"/>
      <c r="N122" s="5"/>
      <c r="O122" s="5"/>
    </row>
    <row r="123" spans="1:15" ht="24">
      <c r="A123" s="188" t="s">
        <v>150</v>
      </c>
      <c r="B123" s="147">
        <v>400</v>
      </c>
      <c r="C123" s="149" t="s">
        <v>92</v>
      </c>
      <c r="D123" s="149">
        <v>3510500</v>
      </c>
      <c r="E123" s="147">
        <v>852</v>
      </c>
      <c r="F123" s="147">
        <v>290</v>
      </c>
      <c r="G123" s="147">
        <v>20</v>
      </c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86" t="s">
        <v>172</v>
      </c>
      <c r="B124" s="147">
        <v>400</v>
      </c>
      <c r="C124" s="149" t="s">
        <v>92</v>
      </c>
      <c r="D124" s="149">
        <v>3510500</v>
      </c>
      <c r="E124" s="147">
        <v>244</v>
      </c>
      <c r="F124" s="147">
        <v>310</v>
      </c>
      <c r="G124" s="147">
        <v>10</v>
      </c>
      <c r="H124" s="5"/>
      <c r="I124" s="5"/>
      <c r="J124" s="5"/>
      <c r="K124" s="5"/>
      <c r="L124" s="5"/>
      <c r="M124" s="5"/>
      <c r="N124" s="5"/>
      <c r="O124" s="5"/>
    </row>
    <row r="125" spans="1:15" ht="24">
      <c r="A125" s="187" t="s">
        <v>164</v>
      </c>
      <c r="B125" s="147">
        <v>400</v>
      </c>
      <c r="C125" s="149" t="s">
        <v>92</v>
      </c>
      <c r="D125" s="149">
        <v>3510500</v>
      </c>
      <c r="E125" s="147">
        <v>244</v>
      </c>
      <c r="F125" s="147">
        <v>340</v>
      </c>
      <c r="G125" s="147">
        <v>5</v>
      </c>
      <c r="H125" s="5" t="s">
        <v>227</v>
      </c>
      <c r="I125" s="5"/>
      <c r="J125" s="5"/>
      <c r="K125" s="5"/>
      <c r="L125" s="5"/>
      <c r="M125" s="5"/>
      <c r="N125" s="5"/>
      <c r="O125" s="5"/>
    </row>
    <row r="126" spans="1:15" ht="12.75">
      <c r="A126" s="186" t="s">
        <v>95</v>
      </c>
      <c r="B126" s="147">
        <v>400</v>
      </c>
      <c r="C126" s="149" t="s">
        <v>53</v>
      </c>
      <c r="D126" s="149"/>
      <c r="E126" s="147"/>
      <c r="F126" s="147"/>
      <c r="G126" s="147">
        <f>G127+G129+G134+G137+G140+G148</f>
        <v>1058.9</v>
      </c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86" t="s">
        <v>185</v>
      </c>
      <c r="B127" s="147">
        <v>400</v>
      </c>
      <c r="C127" s="149" t="s">
        <v>53</v>
      </c>
      <c r="D127" s="149">
        <v>6000100</v>
      </c>
      <c r="E127" s="147">
        <v>244</v>
      </c>
      <c r="F127" s="147"/>
      <c r="G127" s="147">
        <f>G128</f>
        <v>300</v>
      </c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86" t="s">
        <v>168</v>
      </c>
      <c r="B128" s="147">
        <v>400</v>
      </c>
      <c r="C128" s="149" t="s">
        <v>53</v>
      </c>
      <c r="D128" s="149">
        <v>6000100</v>
      </c>
      <c r="E128" s="147">
        <v>244</v>
      </c>
      <c r="F128" s="147">
        <v>223</v>
      </c>
      <c r="G128" s="147">
        <v>300</v>
      </c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86" t="s">
        <v>348</v>
      </c>
      <c r="B129" s="147">
        <v>400</v>
      </c>
      <c r="C129" s="149" t="s">
        <v>53</v>
      </c>
      <c r="D129" s="149">
        <v>6000200</v>
      </c>
      <c r="E129" s="147">
        <v>244</v>
      </c>
      <c r="F129" s="147"/>
      <c r="G129" s="147">
        <f>G130+G131+G132+G133</f>
        <v>0</v>
      </c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86" t="s">
        <v>169</v>
      </c>
      <c r="B130" s="147">
        <v>400</v>
      </c>
      <c r="C130" s="149" t="s">
        <v>53</v>
      </c>
      <c r="D130" s="149">
        <v>6000200</v>
      </c>
      <c r="E130" s="147">
        <v>244</v>
      </c>
      <c r="F130" s="147">
        <v>224</v>
      </c>
      <c r="G130" s="147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86" t="s">
        <v>175</v>
      </c>
      <c r="B131" s="147">
        <v>400</v>
      </c>
      <c r="C131" s="149" t="s">
        <v>53</v>
      </c>
      <c r="D131" s="149">
        <v>6000200</v>
      </c>
      <c r="E131" s="147">
        <v>244</v>
      </c>
      <c r="F131" s="147">
        <v>225</v>
      </c>
      <c r="G131" s="147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86" t="s">
        <v>170</v>
      </c>
      <c r="B132" s="147">
        <v>400</v>
      </c>
      <c r="C132" s="149" t="s">
        <v>53</v>
      </c>
      <c r="D132" s="149">
        <v>6000200</v>
      </c>
      <c r="E132" s="147">
        <v>244</v>
      </c>
      <c r="F132" s="147">
        <v>226</v>
      </c>
      <c r="G132" s="147"/>
      <c r="H132" s="5"/>
      <c r="I132" s="5"/>
      <c r="J132" s="5"/>
      <c r="K132" s="5"/>
      <c r="L132" s="5"/>
      <c r="M132" s="5"/>
      <c r="N132" s="5"/>
      <c r="O132" s="5"/>
    </row>
    <row r="133" spans="1:15" ht="24">
      <c r="A133" s="187" t="s">
        <v>164</v>
      </c>
      <c r="B133" s="147">
        <v>400</v>
      </c>
      <c r="C133" s="149" t="s">
        <v>53</v>
      </c>
      <c r="D133" s="149">
        <v>6000200</v>
      </c>
      <c r="E133" s="147">
        <v>244</v>
      </c>
      <c r="F133" s="147">
        <v>340</v>
      </c>
      <c r="G133" s="147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86" t="s">
        <v>186</v>
      </c>
      <c r="B134" s="147">
        <v>400</v>
      </c>
      <c r="C134" s="149" t="s">
        <v>53</v>
      </c>
      <c r="D134" s="149">
        <v>6000300</v>
      </c>
      <c r="E134" s="147">
        <v>244</v>
      </c>
      <c r="F134" s="147"/>
      <c r="G134" s="147">
        <f>G135+G136</f>
        <v>0</v>
      </c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86" t="s">
        <v>170</v>
      </c>
      <c r="B135" s="147">
        <v>400</v>
      </c>
      <c r="C135" s="149" t="s">
        <v>53</v>
      </c>
      <c r="D135" s="149">
        <v>6000300</v>
      </c>
      <c r="E135" s="147">
        <v>244</v>
      </c>
      <c r="F135" s="147">
        <v>226</v>
      </c>
      <c r="G135" s="147">
        <v>0</v>
      </c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86" t="s">
        <v>172</v>
      </c>
      <c r="B136" s="147">
        <v>400</v>
      </c>
      <c r="C136" s="149" t="s">
        <v>53</v>
      </c>
      <c r="D136" s="149">
        <v>6000300</v>
      </c>
      <c r="E136" s="147">
        <v>244</v>
      </c>
      <c r="F136" s="147">
        <v>310</v>
      </c>
      <c r="G136" s="147">
        <v>0</v>
      </c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86" t="s">
        <v>349</v>
      </c>
      <c r="B137" s="147">
        <v>400</v>
      </c>
      <c r="C137" s="149" t="s">
        <v>53</v>
      </c>
      <c r="D137" s="149">
        <v>6000400</v>
      </c>
      <c r="E137" s="147">
        <v>244</v>
      </c>
      <c r="F137" s="147"/>
      <c r="G137" s="147">
        <f>G138+G139</f>
        <v>16</v>
      </c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86" t="s">
        <v>169</v>
      </c>
      <c r="B138" s="147">
        <v>400</v>
      </c>
      <c r="C138" s="149" t="s">
        <v>53</v>
      </c>
      <c r="D138" s="149">
        <v>6000400</v>
      </c>
      <c r="E138" s="147">
        <v>244</v>
      </c>
      <c r="F138" s="147">
        <v>225</v>
      </c>
      <c r="G138" s="147">
        <v>12</v>
      </c>
      <c r="H138" s="5"/>
      <c r="I138" s="5"/>
      <c r="J138" s="5"/>
      <c r="K138" s="5"/>
      <c r="L138" s="5"/>
      <c r="M138" s="5"/>
      <c r="N138" s="5"/>
      <c r="O138" s="5"/>
    </row>
    <row r="139" spans="1:15" ht="24">
      <c r="A139" s="187" t="s">
        <v>164</v>
      </c>
      <c r="B139" s="147">
        <v>400</v>
      </c>
      <c r="C139" s="149" t="s">
        <v>53</v>
      </c>
      <c r="D139" s="149">
        <v>6000400</v>
      </c>
      <c r="E139" s="147">
        <v>244</v>
      </c>
      <c r="F139" s="147">
        <v>340</v>
      </c>
      <c r="G139" s="147">
        <v>4</v>
      </c>
      <c r="H139" s="5"/>
      <c r="I139" s="5"/>
      <c r="J139" s="5"/>
      <c r="K139" s="5"/>
      <c r="L139" s="5"/>
      <c r="M139" s="5"/>
      <c r="N139" s="5"/>
      <c r="O139" s="5"/>
    </row>
    <row r="140" spans="1:15" ht="24">
      <c r="A140" s="187" t="s">
        <v>9</v>
      </c>
      <c r="B140" s="147">
        <v>400</v>
      </c>
      <c r="C140" s="149" t="s">
        <v>53</v>
      </c>
      <c r="D140" s="149">
        <v>6000500</v>
      </c>
      <c r="E140" s="147">
        <v>244</v>
      </c>
      <c r="F140" s="147"/>
      <c r="G140" s="147">
        <f>G141+G142+G143+G144+G146+G147+G145</f>
        <v>742.9</v>
      </c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86" t="s">
        <v>171</v>
      </c>
      <c r="B141" s="147">
        <v>400</v>
      </c>
      <c r="C141" s="149" t="s">
        <v>53</v>
      </c>
      <c r="D141" s="149">
        <v>6000500</v>
      </c>
      <c r="E141" s="147">
        <v>244</v>
      </c>
      <c r="F141" s="147">
        <v>222</v>
      </c>
      <c r="G141" s="147">
        <v>92.9</v>
      </c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86" t="s">
        <v>169</v>
      </c>
      <c r="B142" s="147">
        <v>400</v>
      </c>
      <c r="C142" s="149" t="s">
        <v>53</v>
      </c>
      <c r="D142" s="149">
        <v>6000500</v>
      </c>
      <c r="E142" s="147">
        <v>244</v>
      </c>
      <c r="F142" s="147">
        <v>225</v>
      </c>
      <c r="G142" s="147">
        <v>205</v>
      </c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86" t="s">
        <v>178</v>
      </c>
      <c r="B143" s="147">
        <v>400</v>
      </c>
      <c r="C143" s="149" t="s">
        <v>53</v>
      </c>
      <c r="D143" s="149">
        <v>6000500</v>
      </c>
      <c r="E143" s="147">
        <v>244</v>
      </c>
      <c r="F143" s="147">
        <v>226</v>
      </c>
      <c r="G143" s="147">
        <v>180</v>
      </c>
      <c r="H143" s="5"/>
      <c r="I143" s="5"/>
      <c r="J143" s="5"/>
      <c r="K143" s="5"/>
      <c r="L143" s="5"/>
      <c r="M143" s="5"/>
      <c r="N143" s="5"/>
      <c r="O143" s="5"/>
    </row>
    <row r="144" spans="1:15" ht="36">
      <c r="A144" s="188" t="s">
        <v>151</v>
      </c>
      <c r="B144" s="147">
        <v>400</v>
      </c>
      <c r="C144" s="149" t="s">
        <v>53</v>
      </c>
      <c r="D144" s="149">
        <v>6000500</v>
      </c>
      <c r="E144" s="147">
        <v>851</v>
      </c>
      <c r="F144" s="147">
        <v>290</v>
      </c>
      <c r="G144" s="147">
        <v>30</v>
      </c>
      <c r="H144" s="5"/>
      <c r="I144" s="5"/>
      <c r="J144" s="5"/>
      <c r="K144" s="5"/>
      <c r="L144" s="5"/>
      <c r="M144" s="5"/>
      <c r="N144" s="5"/>
      <c r="O144" s="5"/>
    </row>
    <row r="145" spans="1:15" ht="24">
      <c r="A145" s="188" t="s">
        <v>150</v>
      </c>
      <c r="B145" s="147">
        <v>400</v>
      </c>
      <c r="C145" s="149" t="s">
        <v>53</v>
      </c>
      <c r="D145" s="149">
        <v>6000500</v>
      </c>
      <c r="E145" s="147">
        <v>852</v>
      </c>
      <c r="F145" s="147">
        <v>290</v>
      </c>
      <c r="G145" s="147">
        <v>15</v>
      </c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86" t="s">
        <v>172</v>
      </c>
      <c r="B146" s="147">
        <v>400</v>
      </c>
      <c r="C146" s="149" t="s">
        <v>53</v>
      </c>
      <c r="D146" s="149">
        <v>6000500</v>
      </c>
      <c r="E146" s="147">
        <v>244</v>
      </c>
      <c r="F146" s="147">
        <v>310</v>
      </c>
      <c r="G146" s="147">
        <v>20</v>
      </c>
      <c r="H146" s="5"/>
      <c r="I146" s="5"/>
      <c r="J146" s="5"/>
      <c r="K146" s="5"/>
      <c r="L146" s="5"/>
      <c r="M146" s="5"/>
      <c r="N146" s="5"/>
      <c r="O146" s="5"/>
    </row>
    <row r="147" spans="1:15" ht="24">
      <c r="A147" s="187" t="s">
        <v>164</v>
      </c>
      <c r="B147" s="147">
        <v>400</v>
      </c>
      <c r="C147" s="149" t="s">
        <v>53</v>
      </c>
      <c r="D147" s="149">
        <v>6000500</v>
      </c>
      <c r="E147" s="147">
        <v>244</v>
      </c>
      <c r="F147" s="147">
        <v>340</v>
      </c>
      <c r="G147" s="147">
        <v>200</v>
      </c>
      <c r="H147" s="5"/>
      <c r="I147" s="5"/>
      <c r="J147" s="5"/>
      <c r="K147" s="5"/>
      <c r="L147" s="5"/>
      <c r="M147" s="5"/>
      <c r="N147" s="5"/>
      <c r="O147" s="5"/>
    </row>
    <row r="148" spans="1:15" ht="36">
      <c r="A148" s="187" t="s">
        <v>187</v>
      </c>
      <c r="B148" s="147">
        <v>400</v>
      </c>
      <c r="C148" s="149" t="s">
        <v>53</v>
      </c>
      <c r="D148" s="149">
        <v>7951700</v>
      </c>
      <c r="E148" s="147"/>
      <c r="F148" s="147"/>
      <c r="G148" s="147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86" t="s">
        <v>172</v>
      </c>
      <c r="B149" s="147">
        <v>400</v>
      </c>
      <c r="C149" s="149" t="s">
        <v>53</v>
      </c>
      <c r="D149" s="149">
        <v>7951700</v>
      </c>
      <c r="E149" s="147">
        <v>244</v>
      </c>
      <c r="F149" s="147">
        <v>310</v>
      </c>
      <c r="G149" s="147"/>
      <c r="H149" s="5"/>
      <c r="I149" s="5"/>
      <c r="J149" s="5"/>
      <c r="K149" s="5"/>
      <c r="L149" s="5"/>
      <c r="M149" s="5"/>
      <c r="N149" s="5"/>
      <c r="O149" s="5"/>
    </row>
    <row r="150" spans="1:15" ht="24">
      <c r="A150" s="187" t="s">
        <v>188</v>
      </c>
      <c r="B150" s="147">
        <v>400</v>
      </c>
      <c r="C150" s="149" t="s">
        <v>508</v>
      </c>
      <c r="D150" s="149"/>
      <c r="E150" s="160"/>
      <c r="F150" s="147"/>
      <c r="G150" s="147">
        <f>G151+G152</f>
        <v>534.9</v>
      </c>
      <c r="H150" s="5"/>
      <c r="I150" s="5"/>
      <c r="J150" s="5"/>
      <c r="K150" s="5"/>
      <c r="L150" s="5"/>
      <c r="M150" s="5"/>
      <c r="N150" s="5"/>
      <c r="O150" s="5"/>
    </row>
    <row r="151" spans="1:15" ht="24">
      <c r="A151" s="187" t="s">
        <v>189</v>
      </c>
      <c r="B151" s="147">
        <v>400</v>
      </c>
      <c r="C151" s="149" t="s">
        <v>57</v>
      </c>
      <c r="D151" s="149">
        <v>4409900</v>
      </c>
      <c r="E151" s="147">
        <v>611</v>
      </c>
      <c r="F151" s="147">
        <v>241</v>
      </c>
      <c r="G151" s="147">
        <v>534.9</v>
      </c>
      <c r="H151" s="5"/>
      <c r="I151" s="5"/>
      <c r="J151" s="5"/>
      <c r="K151" s="5"/>
      <c r="L151" s="5"/>
      <c r="M151" s="5"/>
      <c r="N151" s="5"/>
      <c r="O151" s="5"/>
    </row>
    <row r="152" spans="1:15" ht="24">
      <c r="A152" s="191" t="s">
        <v>198</v>
      </c>
      <c r="B152" s="147">
        <v>400</v>
      </c>
      <c r="C152" s="149" t="s">
        <v>57</v>
      </c>
      <c r="D152" s="149">
        <v>4409900</v>
      </c>
      <c r="E152" s="147">
        <v>612</v>
      </c>
      <c r="F152" s="147">
        <v>241</v>
      </c>
      <c r="G152" s="147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86" t="s">
        <v>350</v>
      </c>
      <c r="B153" s="147">
        <v>400</v>
      </c>
      <c r="C153" s="147">
        <v>1000</v>
      </c>
      <c r="D153" s="149"/>
      <c r="E153" s="147"/>
      <c r="F153" s="147"/>
      <c r="G153" s="147">
        <f>G154+G156</f>
        <v>64</v>
      </c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86" t="s">
        <v>453</v>
      </c>
      <c r="B154" s="147">
        <v>400</v>
      </c>
      <c r="C154" s="147">
        <v>1001</v>
      </c>
      <c r="D154" s="149">
        <v>4900101</v>
      </c>
      <c r="E154" s="147">
        <v>310</v>
      </c>
      <c r="F154" s="147">
        <v>260</v>
      </c>
      <c r="G154" s="147">
        <f>G155</f>
        <v>10</v>
      </c>
      <c r="H154" s="5"/>
      <c r="I154" s="5"/>
      <c r="J154" s="5"/>
      <c r="K154" s="5"/>
      <c r="L154" s="5"/>
      <c r="M154" s="5"/>
      <c r="N154" s="5"/>
      <c r="O154" s="5"/>
    </row>
    <row r="155" spans="1:15" ht="36">
      <c r="A155" s="187" t="s">
        <v>454</v>
      </c>
      <c r="B155" s="147">
        <v>400</v>
      </c>
      <c r="C155" s="147">
        <v>1001</v>
      </c>
      <c r="D155" s="149">
        <v>4900101</v>
      </c>
      <c r="E155" s="147">
        <v>312</v>
      </c>
      <c r="F155" s="147">
        <v>263</v>
      </c>
      <c r="G155" s="147">
        <v>10</v>
      </c>
      <c r="H155" s="5"/>
      <c r="I155" s="5"/>
      <c r="J155" s="5"/>
      <c r="K155" s="5"/>
      <c r="L155" s="5"/>
      <c r="M155" s="5"/>
      <c r="N155" s="5"/>
      <c r="O155" s="5"/>
    </row>
    <row r="156" spans="1:15" ht="24">
      <c r="A156" s="187" t="s">
        <v>190</v>
      </c>
      <c r="B156" s="147">
        <v>400</v>
      </c>
      <c r="C156" s="147">
        <v>1003</v>
      </c>
      <c r="D156" s="149">
        <v>5201500</v>
      </c>
      <c r="E156" s="147">
        <v>320</v>
      </c>
      <c r="F156" s="147"/>
      <c r="G156" s="147">
        <f>G157</f>
        <v>54</v>
      </c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86" t="s">
        <v>191</v>
      </c>
      <c r="B157" s="147">
        <v>400</v>
      </c>
      <c r="C157" s="147">
        <v>1003</v>
      </c>
      <c r="D157" s="149">
        <v>5201500</v>
      </c>
      <c r="E157" s="162">
        <v>321</v>
      </c>
      <c r="F157" s="147">
        <v>262</v>
      </c>
      <c r="G157" s="147">
        <v>54</v>
      </c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86" t="s">
        <v>100</v>
      </c>
      <c r="B158" s="147">
        <v>400</v>
      </c>
      <c r="C158" s="147">
        <v>1100</v>
      </c>
      <c r="D158" s="149"/>
      <c r="E158" s="162"/>
      <c r="F158" s="147"/>
      <c r="G158" s="147">
        <f>G159</f>
        <v>120.7</v>
      </c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86" t="s">
        <v>100</v>
      </c>
      <c r="B159" s="147">
        <v>400</v>
      </c>
      <c r="C159" s="147">
        <v>1101</v>
      </c>
      <c r="D159" s="149">
        <v>5120000</v>
      </c>
      <c r="E159" s="162">
        <v>244</v>
      </c>
      <c r="F159" s="147"/>
      <c r="G159" s="147">
        <f>G160+G161</f>
        <v>120.7</v>
      </c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86" t="s">
        <v>170</v>
      </c>
      <c r="B160" s="147">
        <v>400</v>
      </c>
      <c r="C160" s="147">
        <v>1101</v>
      </c>
      <c r="D160" s="149">
        <v>5120000</v>
      </c>
      <c r="E160" s="162">
        <v>244</v>
      </c>
      <c r="F160" s="147">
        <v>226</v>
      </c>
      <c r="G160" s="147">
        <v>90.7</v>
      </c>
      <c r="H160" s="5"/>
      <c r="I160" s="5"/>
      <c r="J160" s="5"/>
      <c r="K160" s="5"/>
      <c r="L160" s="5"/>
      <c r="M160" s="5"/>
      <c r="N160" s="5"/>
      <c r="O160" s="5"/>
    </row>
    <row r="161" spans="1:15" ht="24">
      <c r="A161" s="187" t="s">
        <v>164</v>
      </c>
      <c r="B161" s="147">
        <v>400</v>
      </c>
      <c r="C161" s="147">
        <v>1101</v>
      </c>
      <c r="D161" s="149">
        <v>5120000</v>
      </c>
      <c r="E161" s="162">
        <v>244</v>
      </c>
      <c r="F161" s="147">
        <v>340</v>
      </c>
      <c r="G161" s="147">
        <v>30</v>
      </c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86" t="s">
        <v>452</v>
      </c>
      <c r="B162" s="147"/>
      <c r="C162" s="147"/>
      <c r="D162" s="149"/>
      <c r="E162" s="147"/>
      <c r="F162" s="147"/>
      <c r="G162" s="182">
        <f>G11+G43+G54+G80+G109+G150+G153+G158</f>
        <v>5930.11</v>
      </c>
      <c r="H162" s="5"/>
      <c r="I162" s="5"/>
      <c r="J162" s="5"/>
      <c r="K162" s="5"/>
      <c r="L162" s="5"/>
      <c r="M162" s="5"/>
      <c r="N162" s="5"/>
      <c r="O162" s="5"/>
    </row>
    <row r="163" spans="8:15" ht="12.75">
      <c r="H163" s="5"/>
      <c r="I163" s="5"/>
      <c r="J163" s="5"/>
      <c r="K163" s="5"/>
      <c r="L163" s="5"/>
      <c r="M163" s="5"/>
      <c r="N163" s="5"/>
      <c r="O163" s="5"/>
    </row>
    <row r="164" spans="3:15" ht="21" customHeight="1">
      <c r="C164" s="22"/>
      <c r="H164" s="5"/>
      <c r="I164" s="5"/>
      <c r="J164" s="5"/>
      <c r="K164" s="5"/>
      <c r="L164" s="5"/>
      <c r="M164" s="5"/>
      <c r="N164" s="5"/>
      <c r="O164" s="5"/>
    </row>
    <row r="165" spans="3:15" ht="18" customHeight="1">
      <c r="C165" s="22"/>
      <c r="H165" s="5"/>
      <c r="I165" s="5"/>
      <c r="J165" s="5"/>
      <c r="K165" s="5"/>
      <c r="L165" s="5"/>
      <c r="M165" s="5"/>
      <c r="N165" s="5"/>
      <c r="O165" s="5"/>
    </row>
    <row r="166" spans="3:15" ht="42" customHeight="1">
      <c r="C166" s="22"/>
      <c r="H166" s="5"/>
      <c r="I166" s="5"/>
      <c r="J166" s="5"/>
      <c r="K166" s="5"/>
      <c r="L166" s="5"/>
      <c r="M166" s="5"/>
      <c r="N166" s="5"/>
      <c r="O166" s="5"/>
    </row>
    <row r="167" spans="8:15" ht="12.75">
      <c r="H167" s="5"/>
      <c r="I167" s="5"/>
      <c r="J167" s="5"/>
      <c r="K167" s="5"/>
      <c r="L167" s="5"/>
      <c r="M167" s="5"/>
      <c r="N167" s="5"/>
      <c r="O167" s="5"/>
    </row>
    <row r="168" spans="8:15" ht="12.75">
      <c r="H168" s="5"/>
      <c r="I168" s="5"/>
      <c r="J168" s="5"/>
      <c r="K168" s="5"/>
      <c r="L168" s="5"/>
      <c r="M168" s="5"/>
      <c r="N168" s="5"/>
      <c r="O168" s="5"/>
    </row>
    <row r="169" spans="8:15" ht="12.75">
      <c r="H169" s="5"/>
      <c r="I169" s="5"/>
      <c r="J169" s="5"/>
      <c r="K169" s="5"/>
      <c r="L169" s="5"/>
      <c r="M169" s="5"/>
      <c r="N169" s="5"/>
      <c r="O169" s="5"/>
    </row>
    <row r="170" spans="8:15" ht="12.75">
      <c r="H170" s="5"/>
      <c r="I170" s="5"/>
      <c r="J170" s="5"/>
      <c r="K170" s="5"/>
      <c r="L170" s="5"/>
      <c r="M170" s="5"/>
      <c r="N170" s="5"/>
      <c r="O170" s="5"/>
    </row>
    <row r="171" spans="8:15" ht="12.75">
      <c r="H171" s="5"/>
      <c r="I171" s="5"/>
      <c r="J171" s="5"/>
      <c r="K171" s="5"/>
      <c r="L171" s="5"/>
      <c r="M171" s="5"/>
      <c r="N171" s="5"/>
      <c r="O171" s="5"/>
    </row>
    <row r="172" spans="8:15" ht="12.75">
      <c r="H172" s="5"/>
      <c r="I172" s="5"/>
      <c r="J172" s="5"/>
      <c r="K172" s="5"/>
      <c r="L172" s="5"/>
      <c r="M172" s="5"/>
      <c r="N172" s="5"/>
      <c r="O172" s="5"/>
    </row>
    <row r="173" spans="8:15" ht="12.75">
      <c r="H173" s="5"/>
      <c r="I173" s="5"/>
      <c r="J173" s="5"/>
      <c r="K173" s="5"/>
      <c r="L173" s="5"/>
      <c r="M173" s="5"/>
      <c r="N173" s="5"/>
      <c r="O173" s="5"/>
    </row>
    <row r="174" spans="8:15" ht="12.75">
      <c r="H174" s="5"/>
      <c r="I174" s="5"/>
      <c r="J174" s="5"/>
      <c r="K174" s="5"/>
      <c r="L174" s="5"/>
      <c r="M174" s="5"/>
      <c r="N174" s="5"/>
      <c r="O174" s="5"/>
    </row>
    <row r="175" spans="8:15" ht="12.75">
      <c r="H175" s="5"/>
      <c r="I175" s="5"/>
      <c r="J175" s="5"/>
      <c r="K175" s="5"/>
      <c r="L175" s="5"/>
      <c r="M175" s="5"/>
      <c r="N175" s="5"/>
      <c r="O175" s="5"/>
    </row>
    <row r="176" spans="8:15" ht="12.75">
      <c r="H176" s="5"/>
      <c r="I176" s="5"/>
      <c r="J176" s="5"/>
      <c r="K176" s="5"/>
      <c r="L176" s="5"/>
      <c r="M176" s="5"/>
      <c r="N176" s="5"/>
      <c r="O176" s="5"/>
    </row>
    <row r="177" spans="8:15" ht="12.75">
      <c r="H177" s="5"/>
      <c r="I177" s="5"/>
      <c r="J177" s="5"/>
      <c r="K177" s="5"/>
      <c r="L177" s="5"/>
      <c r="M177" s="5"/>
      <c r="N177" s="5"/>
      <c r="O177" s="5"/>
    </row>
    <row r="178" spans="8:15" ht="12.75">
      <c r="H178" s="5"/>
      <c r="I178" s="5"/>
      <c r="J178" s="5"/>
      <c r="K178" s="5"/>
      <c r="L178" s="5"/>
      <c r="M178" s="5"/>
      <c r="N178" s="5"/>
      <c r="O178" s="5"/>
    </row>
    <row r="179" spans="8:15" ht="12.75">
      <c r="H179" s="5"/>
      <c r="I179" s="5"/>
      <c r="J179" s="5"/>
      <c r="K179" s="5"/>
      <c r="L179" s="5"/>
      <c r="M179" s="5"/>
      <c r="N179" s="5"/>
      <c r="O179" s="5"/>
    </row>
    <row r="180" spans="8:15" ht="12.75">
      <c r="H180" s="5"/>
      <c r="I180" s="5"/>
      <c r="J180" s="5"/>
      <c r="K180" s="5"/>
      <c r="L180" s="5"/>
      <c r="M180" s="5"/>
      <c r="N180" s="5"/>
      <c r="O180" s="5"/>
    </row>
    <row r="181" spans="8:15" ht="12.75">
      <c r="H181" s="5"/>
      <c r="I181" s="5"/>
      <c r="J181" s="5"/>
      <c r="K181" s="5"/>
      <c r="L181" s="5"/>
      <c r="M181" s="5"/>
      <c r="N181" s="5"/>
      <c r="O181" s="5"/>
    </row>
    <row r="182" spans="8:15" ht="12.75">
      <c r="H182" s="5"/>
      <c r="I182" s="5"/>
      <c r="J182" s="5"/>
      <c r="K182" s="5"/>
      <c r="L182" s="5"/>
      <c r="M182" s="5"/>
      <c r="N182" s="5"/>
      <c r="O182" s="5"/>
    </row>
    <row r="183" spans="8:15" ht="12.75">
      <c r="H183" s="5"/>
      <c r="I183" s="5"/>
      <c r="J183" s="5"/>
      <c r="K183" s="5"/>
      <c r="L183" s="5"/>
      <c r="M183" s="5"/>
      <c r="N183" s="5"/>
      <c r="O183" s="5"/>
    </row>
    <row r="184" spans="8:15" ht="12.75">
      <c r="H184" s="5"/>
      <c r="I184" s="5"/>
      <c r="J184" s="5"/>
      <c r="K184" s="5"/>
      <c r="L184" s="5"/>
      <c r="M184" s="5"/>
      <c r="N184" s="5"/>
      <c r="O184" s="5"/>
    </row>
    <row r="185" spans="8:15" ht="12.75">
      <c r="H185" s="5"/>
      <c r="I185" s="5"/>
      <c r="J185" s="5"/>
      <c r="K185" s="5"/>
      <c r="L185" s="5"/>
      <c r="M185" s="5"/>
      <c r="N185" s="5"/>
      <c r="O185" s="5"/>
    </row>
    <row r="186" spans="8:15" ht="12.75">
      <c r="H186" s="5"/>
      <c r="I186" s="5"/>
      <c r="J186" s="5"/>
      <c r="K186" s="5"/>
      <c r="L186" s="5"/>
      <c r="M186" s="5"/>
      <c r="N186" s="5"/>
      <c r="O186" s="5"/>
    </row>
    <row r="187" spans="8:15" ht="12.75">
      <c r="H187" s="5"/>
      <c r="I187" s="5"/>
      <c r="J187" s="5"/>
      <c r="K187" s="5"/>
      <c r="L187" s="5"/>
      <c r="M187" s="5"/>
      <c r="N187" s="5"/>
      <c r="O187" s="5"/>
    </row>
    <row r="188" spans="8:15" ht="12.75">
      <c r="H188" s="5"/>
      <c r="I188" s="5"/>
      <c r="J188" s="5"/>
      <c r="K188" s="5"/>
      <c r="L188" s="5"/>
      <c r="M188" s="5"/>
      <c r="N188" s="5"/>
      <c r="O188" s="5"/>
    </row>
    <row r="189" spans="8:15" ht="12.75">
      <c r="H189" s="5"/>
      <c r="I189" s="5"/>
      <c r="J189" s="5"/>
      <c r="K189" s="5"/>
      <c r="L189" s="5"/>
      <c r="M189" s="5"/>
      <c r="N189" s="5"/>
      <c r="O189" s="5"/>
    </row>
    <row r="190" spans="8:15" ht="12.75">
      <c r="H190" s="5"/>
      <c r="I190" s="5"/>
      <c r="J190" s="5"/>
      <c r="K190" s="5"/>
      <c r="L190" s="5"/>
      <c r="M190" s="5"/>
      <c r="N190" s="5"/>
      <c r="O190" s="5"/>
    </row>
    <row r="191" spans="8:15" ht="12.75">
      <c r="H191" s="5"/>
      <c r="I191" s="5"/>
      <c r="J191" s="5"/>
      <c r="K191" s="5"/>
      <c r="L191" s="5"/>
      <c r="M191" s="5"/>
      <c r="N191" s="5"/>
      <c r="O191" s="5"/>
    </row>
    <row r="192" spans="8:15" ht="12.75">
      <c r="H192" s="5"/>
      <c r="I192" s="5"/>
      <c r="J192" s="5"/>
      <c r="K192" s="5"/>
      <c r="L192" s="5"/>
      <c r="M192" s="5"/>
      <c r="N192" s="5"/>
      <c r="O192" s="5"/>
    </row>
    <row r="193" spans="8:15" ht="12.75">
      <c r="H193" s="5"/>
      <c r="I193" s="5"/>
      <c r="J193" s="5"/>
      <c r="K193" s="5"/>
      <c r="L193" s="5"/>
      <c r="M193" s="5"/>
      <c r="N193" s="5"/>
      <c r="O193" s="5"/>
    </row>
    <row r="194" spans="8:15" ht="12.75">
      <c r="H194" s="5"/>
      <c r="I194" s="5"/>
      <c r="J194" s="5"/>
      <c r="K194" s="5"/>
      <c r="L194" s="5"/>
      <c r="M194" s="5"/>
      <c r="N194" s="5"/>
      <c r="O194" s="5"/>
    </row>
    <row r="195" spans="8:15" ht="12.75">
      <c r="H195" s="5"/>
      <c r="I195" s="5"/>
      <c r="J195" s="5"/>
      <c r="K195" s="5"/>
      <c r="L195" s="5"/>
      <c r="M195" s="5"/>
      <c r="N195" s="5"/>
      <c r="O195" s="5"/>
    </row>
    <row r="196" spans="8:15" ht="12.75">
      <c r="H196" s="5"/>
      <c r="I196" s="5"/>
      <c r="J196" s="5"/>
      <c r="K196" s="5"/>
      <c r="L196" s="5"/>
      <c r="M196" s="5"/>
      <c r="N196" s="5"/>
      <c r="O196" s="5"/>
    </row>
    <row r="197" spans="8:15" ht="12.75">
      <c r="H197" s="5"/>
      <c r="I197" s="5"/>
      <c r="J197" s="5"/>
      <c r="K197" s="5"/>
      <c r="L197" s="5"/>
      <c r="M197" s="5"/>
      <c r="N197" s="5"/>
      <c r="O197" s="5"/>
    </row>
    <row r="198" spans="8:15" ht="12.75">
      <c r="H198" s="5"/>
      <c r="I198" s="5"/>
      <c r="J198" s="5"/>
      <c r="K198" s="5"/>
      <c r="L198" s="5"/>
      <c r="M198" s="5"/>
      <c r="N198" s="5"/>
      <c r="O198" s="5"/>
    </row>
    <row r="199" spans="8:15" ht="12.75">
      <c r="H199" s="5"/>
      <c r="I199" s="5"/>
      <c r="J199" s="5"/>
      <c r="K199" s="5"/>
      <c r="L199" s="5"/>
      <c r="M199" s="5"/>
      <c r="N199" s="5"/>
      <c r="O199" s="5"/>
    </row>
    <row r="200" spans="8:15" ht="12.75">
      <c r="H200" s="5"/>
      <c r="I200" s="5"/>
      <c r="J200" s="5"/>
      <c r="K200" s="5"/>
      <c r="L200" s="5"/>
      <c r="M200" s="5"/>
      <c r="N200" s="5"/>
      <c r="O200" s="5"/>
    </row>
    <row r="201" spans="8:15" ht="12.75">
      <c r="H201" s="5"/>
      <c r="I201" s="5"/>
      <c r="J201" s="5"/>
      <c r="K201" s="5"/>
      <c r="L201" s="5"/>
      <c r="M201" s="5"/>
      <c r="N201" s="5"/>
      <c r="O201" s="5"/>
    </row>
    <row r="202" spans="8:15" ht="12.75">
      <c r="H202" s="5"/>
      <c r="I202" s="5"/>
      <c r="J202" s="5"/>
      <c r="K202" s="5"/>
      <c r="L202" s="5"/>
      <c r="M202" s="5"/>
      <c r="N202" s="5"/>
      <c r="O202" s="5"/>
    </row>
    <row r="203" spans="8:15" ht="12.75">
      <c r="H203" s="5"/>
      <c r="I203" s="5"/>
      <c r="J203" s="5"/>
      <c r="K203" s="5"/>
      <c r="L203" s="5"/>
      <c r="M203" s="5"/>
      <c r="N203" s="5"/>
      <c r="O203" s="5"/>
    </row>
    <row r="204" spans="8:15" ht="12.75">
      <c r="H204" s="5"/>
      <c r="I204" s="5"/>
      <c r="J204" s="5"/>
      <c r="K204" s="5"/>
      <c r="L204" s="5"/>
      <c r="M204" s="5"/>
      <c r="N204" s="5"/>
      <c r="O204" s="5"/>
    </row>
    <row r="205" spans="8:15" ht="12.75">
      <c r="H205" s="5"/>
      <c r="I205" s="5"/>
      <c r="J205" s="5"/>
      <c r="K205" s="5"/>
      <c r="L205" s="5"/>
      <c r="M205" s="5"/>
      <c r="N205" s="5"/>
      <c r="O205" s="5"/>
    </row>
    <row r="206" spans="8:15" ht="12.75">
      <c r="H206" s="5"/>
      <c r="I206" s="5"/>
      <c r="J206" s="5"/>
      <c r="K206" s="5"/>
      <c r="L206" s="5"/>
      <c r="M206" s="5"/>
      <c r="N206" s="5"/>
      <c r="O206" s="5"/>
    </row>
    <row r="207" spans="8:15" ht="12.75">
      <c r="H207" s="5"/>
      <c r="I207" s="5"/>
      <c r="J207" s="5"/>
      <c r="K207" s="5"/>
      <c r="L207" s="5"/>
      <c r="M207" s="5"/>
      <c r="N207" s="5"/>
      <c r="O207" s="5"/>
    </row>
    <row r="208" spans="8:15" ht="12.75">
      <c r="H208" s="5"/>
      <c r="I208" s="5"/>
      <c r="J208" s="5"/>
      <c r="K208" s="5"/>
      <c r="L208" s="5"/>
      <c r="M208" s="5"/>
      <c r="N208" s="5"/>
      <c r="O208" s="5"/>
    </row>
    <row r="209" spans="8:15" ht="12.75">
      <c r="H209" s="5"/>
      <c r="I209" s="5"/>
      <c r="J209" s="5"/>
      <c r="K209" s="5"/>
      <c r="L209" s="5"/>
      <c r="M209" s="5"/>
      <c r="N209" s="5"/>
      <c r="O209" s="5"/>
    </row>
    <row r="210" spans="8:15" ht="12.75">
      <c r="H210" s="5"/>
      <c r="I210" s="5"/>
      <c r="J210" s="5"/>
      <c r="K210" s="5"/>
      <c r="L210" s="5"/>
      <c r="M210" s="5"/>
      <c r="N210" s="5"/>
      <c r="O210" s="5"/>
    </row>
    <row r="211" spans="8:15" ht="12.75">
      <c r="H211" s="5"/>
      <c r="I211" s="5"/>
      <c r="J211" s="5"/>
      <c r="K211" s="5"/>
      <c r="L211" s="5"/>
      <c r="M211" s="5"/>
      <c r="N211" s="5"/>
      <c r="O211" s="5"/>
    </row>
    <row r="212" spans="8:15" ht="12.75">
      <c r="H212" s="5"/>
      <c r="I212" s="5"/>
      <c r="J212" s="5"/>
      <c r="K212" s="5"/>
      <c r="L212" s="5"/>
      <c r="M212" s="5"/>
      <c r="N212" s="5"/>
      <c r="O212" s="5"/>
    </row>
    <row r="213" spans="8:15" ht="12.75">
      <c r="H213" s="5"/>
      <c r="I213" s="5"/>
      <c r="J213" s="5"/>
      <c r="K213" s="5"/>
      <c r="L213" s="5"/>
      <c r="M213" s="5"/>
      <c r="N213" s="5"/>
      <c r="O213" s="5"/>
    </row>
    <row r="214" spans="8:15" ht="12.75">
      <c r="H214" s="5"/>
      <c r="I214" s="5"/>
      <c r="J214" s="5"/>
      <c r="K214" s="5"/>
      <c r="L214" s="5"/>
      <c r="M214" s="5"/>
      <c r="N214" s="5"/>
      <c r="O214" s="5"/>
    </row>
    <row r="215" spans="8:15" ht="12.75">
      <c r="H215" s="5"/>
      <c r="I215" s="5"/>
      <c r="J215" s="5"/>
      <c r="K215" s="5"/>
      <c r="L215" s="5"/>
      <c r="M215" s="5"/>
      <c r="N215" s="5"/>
      <c r="O215" s="5"/>
    </row>
    <row r="216" spans="8:15" ht="12.75">
      <c r="H216" s="5"/>
      <c r="I216" s="5"/>
      <c r="J216" s="5"/>
      <c r="K216" s="5"/>
      <c r="L216" s="5"/>
      <c r="M216" s="5"/>
      <c r="N216" s="5"/>
      <c r="O216" s="5"/>
    </row>
    <row r="217" spans="8:15" ht="12.75">
      <c r="H217" s="5"/>
      <c r="I217" s="5"/>
      <c r="J217" s="5"/>
      <c r="K217" s="5"/>
      <c r="L217" s="5"/>
      <c r="M217" s="5"/>
      <c r="N217" s="5"/>
      <c r="O217" s="5"/>
    </row>
    <row r="218" spans="8:15" ht="12.75">
      <c r="H218" s="5"/>
      <c r="I218" s="5"/>
      <c r="J218" s="5"/>
      <c r="K218" s="5"/>
      <c r="L218" s="5"/>
      <c r="M218" s="5"/>
      <c r="N218" s="5"/>
      <c r="O218" s="5"/>
    </row>
    <row r="219" spans="8:15" ht="12.75">
      <c r="H219" s="5"/>
      <c r="I219" s="5"/>
      <c r="J219" s="5"/>
      <c r="K219" s="5"/>
      <c r="L219" s="5"/>
      <c r="M219" s="5"/>
      <c r="N219" s="5"/>
      <c r="O219" s="5"/>
    </row>
    <row r="220" spans="8:15" ht="12.75">
      <c r="H220" s="5"/>
      <c r="I220" s="5"/>
      <c r="J220" s="5"/>
      <c r="K220" s="5"/>
      <c r="L220" s="5"/>
      <c r="M220" s="5"/>
      <c r="N220" s="5"/>
      <c r="O220" s="5"/>
    </row>
    <row r="221" spans="8:15" ht="12.75">
      <c r="H221" s="5"/>
      <c r="I221" s="5"/>
      <c r="J221" s="5"/>
      <c r="K221" s="5"/>
      <c r="L221" s="5"/>
      <c r="M221" s="5"/>
      <c r="N221" s="5"/>
      <c r="O221" s="5"/>
    </row>
    <row r="222" spans="8:15" ht="12.75">
      <c r="H222" s="5"/>
      <c r="I222" s="5"/>
      <c r="J222" s="5"/>
      <c r="K222" s="5"/>
      <c r="L222" s="5"/>
      <c r="M222" s="5"/>
      <c r="N222" s="5"/>
      <c r="O222" s="5"/>
    </row>
    <row r="223" spans="8:15" ht="12.75">
      <c r="H223" s="5"/>
      <c r="I223" s="5"/>
      <c r="J223" s="5"/>
      <c r="K223" s="5"/>
      <c r="L223" s="5"/>
      <c r="M223" s="5"/>
      <c r="N223" s="5"/>
      <c r="O223" s="5"/>
    </row>
    <row r="224" spans="8:15" ht="12.75">
      <c r="H224" s="5"/>
      <c r="I224" s="5"/>
      <c r="J224" s="5"/>
      <c r="K224" s="5"/>
      <c r="L224" s="5"/>
      <c r="M224" s="5"/>
      <c r="N224" s="5"/>
      <c r="O224" s="5"/>
    </row>
    <row r="225" spans="8:15" ht="12.75">
      <c r="H225" s="5"/>
      <c r="I225" s="5"/>
      <c r="J225" s="5"/>
      <c r="K225" s="5"/>
      <c r="L225" s="5"/>
      <c r="M225" s="5"/>
      <c r="N225" s="5"/>
      <c r="O225" s="5"/>
    </row>
    <row r="226" spans="8:15" ht="12.75">
      <c r="H226" s="5"/>
      <c r="I226" s="5"/>
      <c r="J226" s="5"/>
      <c r="K226" s="5"/>
      <c r="L226" s="5"/>
      <c r="M226" s="5"/>
      <c r="N226" s="5"/>
      <c r="O226" s="5"/>
    </row>
    <row r="227" spans="8:15" ht="12.75">
      <c r="H227" s="5"/>
      <c r="I227" s="5"/>
      <c r="J227" s="5"/>
      <c r="K227" s="5"/>
      <c r="L227" s="5"/>
      <c r="M227" s="5"/>
      <c r="N227" s="5"/>
      <c r="O227" s="5"/>
    </row>
    <row r="228" spans="8:15" ht="12.75">
      <c r="H228" s="5"/>
      <c r="I228" s="5"/>
      <c r="J228" s="5"/>
      <c r="K228" s="5"/>
      <c r="L228" s="5"/>
      <c r="M228" s="5"/>
      <c r="N228" s="5"/>
      <c r="O228" s="5"/>
    </row>
    <row r="229" spans="8:15" ht="12.75">
      <c r="H229" s="5"/>
      <c r="I229" s="5"/>
      <c r="J229" s="5"/>
      <c r="K229" s="5"/>
      <c r="L229" s="5"/>
      <c r="M229" s="5"/>
      <c r="N229" s="5"/>
      <c r="O229" s="5"/>
    </row>
    <row r="230" spans="8:15" ht="12.75">
      <c r="H230" s="5"/>
      <c r="I230" s="5"/>
      <c r="J230" s="5"/>
      <c r="K230" s="5"/>
      <c r="L230" s="5"/>
      <c r="M230" s="5"/>
      <c r="N230" s="5"/>
      <c r="O230" s="5"/>
    </row>
    <row r="231" spans="8:15" ht="12.75">
      <c r="H231" s="5"/>
      <c r="I231" s="5"/>
      <c r="J231" s="5"/>
      <c r="K231" s="5"/>
      <c r="L231" s="5"/>
      <c r="M231" s="5"/>
      <c r="N231" s="5"/>
      <c r="O231" s="5"/>
    </row>
    <row r="232" spans="8:15" ht="12.75">
      <c r="H232" s="5"/>
      <c r="I232" s="5"/>
      <c r="J232" s="5"/>
      <c r="K232" s="5"/>
      <c r="L232" s="5"/>
      <c r="M232" s="5"/>
      <c r="N232" s="5"/>
      <c r="O232" s="5"/>
    </row>
    <row r="233" spans="8:15" ht="12.75">
      <c r="H233" s="5"/>
      <c r="I233" s="5"/>
      <c r="J233" s="5"/>
      <c r="K233" s="5"/>
      <c r="L233" s="5"/>
      <c r="M233" s="5"/>
      <c r="N233" s="5"/>
      <c r="O233" s="5"/>
    </row>
    <row r="234" spans="8:15" ht="12.75">
      <c r="H234" s="5"/>
      <c r="I234" s="5"/>
      <c r="J234" s="5"/>
      <c r="K234" s="5"/>
      <c r="L234" s="5"/>
      <c r="M234" s="5"/>
      <c r="N234" s="5"/>
      <c r="O234" s="5"/>
    </row>
    <row r="235" spans="8:15" ht="12.75">
      <c r="H235" s="5"/>
      <c r="I235" s="5"/>
      <c r="J235" s="5"/>
      <c r="K235" s="5"/>
      <c r="L235" s="5"/>
      <c r="M235" s="5"/>
      <c r="N235" s="5"/>
      <c r="O235" s="5"/>
    </row>
    <row r="236" spans="8:15" ht="12.75">
      <c r="H236" s="5"/>
      <c r="I236" s="5"/>
      <c r="J236" s="5"/>
      <c r="K236" s="5"/>
      <c r="L236" s="5"/>
      <c r="M236" s="5"/>
      <c r="N236" s="5"/>
      <c r="O236" s="5"/>
    </row>
    <row r="237" spans="8:15" ht="12.75">
      <c r="H237" s="5"/>
      <c r="I237" s="5"/>
      <c r="J237" s="5"/>
      <c r="K237" s="5"/>
      <c r="L237" s="5"/>
      <c r="M237" s="5"/>
      <c r="N237" s="5"/>
      <c r="O237" s="5"/>
    </row>
    <row r="238" spans="8:15" ht="12.75">
      <c r="H238" s="5"/>
      <c r="I238" s="5"/>
      <c r="J238" s="5"/>
      <c r="K238" s="5"/>
      <c r="L238" s="5"/>
      <c r="M238" s="5"/>
      <c r="N238" s="5"/>
      <c r="O238" s="5"/>
    </row>
    <row r="239" spans="8:15" ht="12.75">
      <c r="H239" s="5"/>
      <c r="I239" s="5"/>
      <c r="J239" s="5"/>
      <c r="K239" s="5"/>
      <c r="L239" s="5"/>
      <c r="M239" s="5"/>
      <c r="N239" s="5"/>
      <c r="O239" s="5"/>
    </row>
    <row r="240" spans="8:15" ht="12.75">
      <c r="H240" s="5"/>
      <c r="I240" s="5"/>
      <c r="J240" s="5"/>
      <c r="K240" s="5"/>
      <c r="L240" s="5"/>
      <c r="M240" s="5"/>
      <c r="N240" s="5"/>
      <c r="O240" s="5"/>
    </row>
    <row r="241" spans="8:15" ht="12.75">
      <c r="H241" s="5"/>
      <c r="I241" s="5"/>
      <c r="J241" s="5"/>
      <c r="K241" s="5"/>
      <c r="L241" s="5"/>
      <c r="M241" s="5"/>
      <c r="N241" s="5"/>
      <c r="O241" s="5"/>
    </row>
    <row r="242" spans="8:15" ht="12.75">
      <c r="H242" s="5"/>
      <c r="I242" s="5"/>
      <c r="J242" s="5"/>
      <c r="K242" s="5"/>
      <c r="L242" s="5"/>
      <c r="M242" s="5"/>
      <c r="N242" s="5"/>
      <c r="O242" s="5"/>
    </row>
    <row r="243" spans="8:15" ht="12.75">
      <c r="H243" s="5"/>
      <c r="I243" s="5"/>
      <c r="J243" s="5"/>
      <c r="K243" s="5"/>
      <c r="L243" s="5"/>
      <c r="M243" s="5"/>
      <c r="N243" s="5"/>
      <c r="O243" s="5"/>
    </row>
    <row r="244" spans="8:15" ht="12.75">
      <c r="H244" s="5"/>
      <c r="I244" s="5"/>
      <c r="J244" s="5"/>
      <c r="K244" s="5"/>
      <c r="L244" s="5"/>
      <c r="M244" s="5"/>
      <c r="N244" s="5"/>
      <c r="O244" s="5"/>
    </row>
    <row r="245" spans="8:15" ht="12.75">
      <c r="H245" s="5"/>
      <c r="I245" s="5"/>
      <c r="J245" s="5"/>
      <c r="K245" s="5"/>
      <c r="L245" s="5"/>
      <c r="M245" s="5"/>
      <c r="N245" s="5"/>
      <c r="O245" s="5"/>
    </row>
    <row r="246" spans="8:15" ht="12.75">
      <c r="H246" s="5"/>
      <c r="I246" s="5"/>
      <c r="J246" s="5"/>
      <c r="K246" s="5"/>
      <c r="L246" s="5"/>
      <c r="M246" s="5"/>
      <c r="N246" s="5"/>
      <c r="O246" s="5"/>
    </row>
    <row r="247" spans="8:15" ht="12.75">
      <c r="H247" s="5"/>
      <c r="I247" s="5"/>
      <c r="J247" s="5"/>
      <c r="K247" s="5"/>
      <c r="L247" s="5"/>
      <c r="M247" s="5"/>
      <c r="N247" s="5"/>
      <c r="O247" s="5"/>
    </row>
    <row r="248" spans="8:15" ht="12.75">
      <c r="H248" s="5"/>
      <c r="I248" s="5"/>
      <c r="J248" s="5"/>
      <c r="K248" s="5"/>
      <c r="L248" s="5"/>
      <c r="M248" s="5"/>
      <c r="N248" s="5"/>
      <c r="O248" s="5"/>
    </row>
    <row r="249" spans="8:15" ht="12.75">
      <c r="H249" s="5"/>
      <c r="I249" s="5"/>
      <c r="J249" s="5"/>
      <c r="K249" s="5"/>
      <c r="L249" s="5"/>
      <c r="M249" s="5"/>
      <c r="N249" s="5"/>
      <c r="O249" s="5"/>
    </row>
    <row r="250" spans="8:15" ht="12.75">
      <c r="H250" s="5"/>
      <c r="I250" s="5"/>
      <c r="J250" s="5"/>
      <c r="K250" s="5"/>
      <c r="L250" s="5"/>
      <c r="M250" s="5"/>
      <c r="N250" s="5"/>
      <c r="O250" s="5"/>
    </row>
    <row r="251" spans="8:15" ht="12.75">
      <c r="H251" s="5"/>
      <c r="I251" s="5"/>
      <c r="J251" s="5"/>
      <c r="K251" s="5"/>
      <c r="L251" s="5"/>
      <c r="M251" s="5"/>
      <c r="N251" s="5"/>
      <c r="O251" s="5"/>
    </row>
    <row r="252" spans="8:15" ht="12.75">
      <c r="H252" s="5"/>
      <c r="I252" s="5"/>
      <c r="J252" s="5"/>
      <c r="K252" s="5"/>
      <c r="L252" s="5"/>
      <c r="M252" s="5"/>
      <c r="N252" s="5"/>
      <c r="O252" s="5"/>
    </row>
    <row r="253" spans="8:15" ht="12.75">
      <c r="H253" s="5"/>
      <c r="I253" s="5"/>
      <c r="J253" s="5"/>
      <c r="K253" s="5"/>
      <c r="L253" s="5"/>
      <c r="M253" s="5"/>
      <c r="N253" s="5"/>
      <c r="O253" s="5"/>
    </row>
    <row r="254" spans="8:15" ht="12.75">
      <c r="H254" s="5"/>
      <c r="I254" s="5"/>
      <c r="J254" s="5"/>
      <c r="K254" s="5"/>
      <c r="L254" s="5"/>
      <c r="M254" s="5"/>
      <c r="N254" s="5"/>
      <c r="O254" s="5"/>
    </row>
    <row r="255" spans="8:15" ht="12.75">
      <c r="H255" s="5"/>
      <c r="I255" s="5"/>
      <c r="J255" s="5"/>
      <c r="K255" s="5"/>
      <c r="L255" s="5"/>
      <c r="M255" s="5"/>
      <c r="N255" s="5"/>
      <c r="O255" s="5"/>
    </row>
    <row r="256" spans="8:15" ht="12.75">
      <c r="H256" s="5"/>
      <c r="I256" s="5"/>
      <c r="J256" s="5"/>
      <c r="K256" s="5"/>
      <c r="L256" s="5"/>
      <c r="M256" s="5"/>
      <c r="N256" s="5"/>
      <c r="O256" s="5"/>
    </row>
    <row r="257" spans="8:15" ht="12.75">
      <c r="H257" s="5"/>
      <c r="I257" s="5"/>
      <c r="J257" s="5"/>
      <c r="K257" s="5"/>
      <c r="L257" s="5"/>
      <c r="M257" s="5"/>
      <c r="N257" s="5"/>
      <c r="O257" s="5"/>
    </row>
    <row r="258" spans="8:15" ht="12.75">
      <c r="H258" s="5"/>
      <c r="I258" s="5"/>
      <c r="J258" s="5"/>
      <c r="K258" s="5"/>
      <c r="L258" s="5"/>
      <c r="M258" s="5"/>
      <c r="N258" s="5"/>
      <c r="O258" s="5"/>
    </row>
    <row r="259" spans="8:15" ht="12.75">
      <c r="H259" s="5"/>
      <c r="I259" s="5"/>
      <c r="J259" s="5"/>
      <c r="K259" s="5"/>
      <c r="L259" s="5"/>
      <c r="M259" s="5"/>
      <c r="N259" s="5"/>
      <c r="O259" s="5"/>
    </row>
    <row r="260" spans="8:15" ht="12.75">
      <c r="H260" s="5"/>
      <c r="I260" s="5"/>
      <c r="J260" s="5"/>
      <c r="K260" s="5"/>
      <c r="L260" s="5"/>
      <c r="M260" s="5"/>
      <c r="N260" s="5"/>
      <c r="O260" s="5"/>
    </row>
    <row r="261" spans="8:15" ht="12.75">
      <c r="H261" s="5"/>
      <c r="I261" s="5"/>
      <c r="J261" s="5"/>
      <c r="K261" s="5"/>
      <c r="L261" s="5"/>
      <c r="M261" s="5"/>
      <c r="N261" s="5"/>
      <c r="O261" s="5"/>
    </row>
    <row r="262" spans="8:15" ht="12.75">
      <c r="H262" s="5"/>
      <c r="I262" s="5"/>
      <c r="J262" s="5"/>
      <c r="K262" s="5"/>
      <c r="L262" s="5"/>
      <c r="M262" s="5"/>
      <c r="N262" s="5"/>
      <c r="O262" s="5"/>
    </row>
    <row r="263" spans="8:15" ht="12.75">
      <c r="H263" s="5"/>
      <c r="I263" s="5"/>
      <c r="J263" s="5"/>
      <c r="K263" s="5"/>
      <c r="L263" s="5"/>
      <c r="M263" s="5"/>
      <c r="N263" s="5"/>
      <c r="O263" s="5"/>
    </row>
    <row r="264" spans="8:15" ht="12.75">
      <c r="H264" s="5"/>
      <c r="I264" s="5"/>
      <c r="J264" s="5"/>
      <c r="K264" s="5"/>
      <c r="L264" s="5"/>
      <c r="M264" s="5"/>
      <c r="N264" s="5"/>
      <c r="O264" s="5"/>
    </row>
    <row r="265" spans="8:15" ht="12.75">
      <c r="H265" s="5"/>
      <c r="I265" s="5"/>
      <c r="J265" s="5"/>
      <c r="K265" s="5"/>
      <c r="L265" s="5"/>
      <c r="M265" s="5"/>
      <c r="N265" s="5"/>
      <c r="O265" s="5"/>
    </row>
    <row r="266" spans="8:15" ht="12.75">
      <c r="H266" s="5"/>
      <c r="I266" s="5"/>
      <c r="J266" s="5"/>
      <c r="K266" s="5"/>
      <c r="L266" s="5"/>
      <c r="M266" s="5"/>
      <c r="N266" s="5"/>
      <c r="O266" s="5"/>
    </row>
    <row r="267" spans="8:15" ht="12.75">
      <c r="H267" s="5"/>
      <c r="I267" s="5"/>
      <c r="J267" s="5"/>
      <c r="K267" s="5"/>
      <c r="L267" s="5"/>
      <c r="M267" s="5"/>
      <c r="N267" s="5"/>
      <c r="O267" s="5"/>
    </row>
    <row r="268" spans="8:15" ht="12.75">
      <c r="H268" s="5"/>
      <c r="I268" s="5"/>
      <c r="J268" s="5"/>
      <c r="K268" s="5"/>
      <c r="L268" s="5"/>
      <c r="M268" s="5"/>
      <c r="N268" s="5"/>
      <c r="O268" s="5"/>
    </row>
    <row r="269" spans="8:15" ht="12.75">
      <c r="H269" s="5"/>
      <c r="I269" s="5"/>
      <c r="J269" s="5"/>
      <c r="K269" s="5"/>
      <c r="L269" s="5"/>
      <c r="M269" s="5"/>
      <c r="N269" s="5"/>
      <c r="O269" s="5"/>
    </row>
    <row r="270" spans="8:15" ht="12.75">
      <c r="H270" s="5"/>
      <c r="I270" s="5"/>
      <c r="J270" s="5"/>
      <c r="K270" s="5"/>
      <c r="L270" s="5"/>
      <c r="M270" s="5"/>
      <c r="N270" s="5"/>
      <c r="O270" s="5"/>
    </row>
    <row r="271" spans="8:15" ht="12.75">
      <c r="H271" s="5"/>
      <c r="I271" s="5"/>
      <c r="J271" s="5"/>
      <c r="K271" s="5"/>
      <c r="L271" s="5"/>
      <c r="M271" s="5"/>
      <c r="N271" s="5"/>
      <c r="O271" s="5"/>
    </row>
    <row r="272" spans="8:15" ht="12.75">
      <c r="H272" s="5"/>
      <c r="I272" s="5"/>
      <c r="J272" s="5"/>
      <c r="K272" s="5"/>
      <c r="L272" s="5"/>
      <c r="M272" s="5"/>
      <c r="N272" s="5"/>
      <c r="O272" s="5"/>
    </row>
    <row r="273" spans="8:15" ht="12.75">
      <c r="H273" s="5"/>
      <c r="I273" s="5"/>
      <c r="J273" s="5"/>
      <c r="K273" s="5"/>
      <c r="L273" s="5"/>
      <c r="M273" s="5"/>
      <c r="N273" s="5"/>
      <c r="O273" s="5"/>
    </row>
    <row r="274" spans="8:15" ht="12.75">
      <c r="H274" s="5"/>
      <c r="I274" s="5"/>
      <c r="J274" s="5"/>
      <c r="K274" s="5"/>
      <c r="L274" s="5"/>
      <c r="M274" s="5"/>
      <c r="N274" s="5"/>
      <c r="O274" s="5"/>
    </row>
    <row r="275" spans="8:15" ht="12.75">
      <c r="H275" s="5"/>
      <c r="I275" s="5"/>
      <c r="J275" s="5"/>
      <c r="K275" s="5"/>
      <c r="L275" s="5"/>
      <c r="M275" s="5"/>
      <c r="N275" s="5"/>
      <c r="O275" s="5"/>
    </row>
    <row r="276" spans="8:15" ht="12.75">
      <c r="H276" s="5"/>
      <c r="I276" s="5"/>
      <c r="J276" s="5"/>
      <c r="K276" s="5"/>
      <c r="L276" s="5"/>
      <c r="M276" s="5"/>
      <c r="N276" s="5"/>
      <c r="O276" s="5"/>
    </row>
    <row r="277" spans="8:15" ht="12.75">
      <c r="H277" s="5"/>
      <c r="I277" s="5"/>
      <c r="J277" s="5"/>
      <c r="K277" s="5"/>
      <c r="L277" s="5"/>
      <c r="M277" s="5"/>
      <c r="N277" s="5"/>
      <c r="O277" s="5"/>
    </row>
    <row r="278" spans="8:15" ht="12.75">
      <c r="H278" s="5"/>
      <c r="I278" s="5"/>
      <c r="J278" s="5"/>
      <c r="K278" s="5"/>
      <c r="L278" s="5"/>
      <c r="M278" s="5"/>
      <c r="N278" s="5"/>
      <c r="O278" s="5"/>
    </row>
    <row r="279" spans="8:15" ht="12.75">
      <c r="H279" s="5"/>
      <c r="I279" s="5"/>
      <c r="J279" s="5"/>
      <c r="K279" s="5"/>
      <c r="L279" s="5"/>
      <c r="M279" s="5"/>
      <c r="N279" s="5"/>
      <c r="O279" s="5"/>
    </row>
    <row r="280" spans="8:15" ht="12.75">
      <c r="H280" s="5"/>
      <c r="I280" s="5"/>
      <c r="J280" s="5"/>
      <c r="K280" s="5"/>
      <c r="L280" s="5"/>
      <c r="M280" s="5"/>
      <c r="N280" s="5"/>
      <c r="O280" s="5"/>
    </row>
    <row r="281" spans="8:15" ht="12.75">
      <c r="H281" s="5"/>
      <c r="I281" s="5"/>
      <c r="J281" s="5"/>
      <c r="K281" s="5"/>
      <c r="L281" s="5"/>
      <c r="M281" s="5"/>
      <c r="N281" s="5"/>
      <c r="O281" s="5"/>
    </row>
    <row r="282" spans="8:15" ht="12.75">
      <c r="H282" s="5"/>
      <c r="I282" s="5"/>
      <c r="J282" s="5"/>
      <c r="K282" s="5"/>
      <c r="L282" s="5"/>
      <c r="M282" s="5"/>
      <c r="N282" s="5"/>
      <c r="O282" s="5"/>
    </row>
    <row r="283" spans="8:15" ht="12.75">
      <c r="H283" s="5"/>
      <c r="I283" s="5"/>
      <c r="J283" s="5"/>
      <c r="K283" s="5"/>
      <c r="L283" s="5"/>
      <c r="M283" s="5"/>
      <c r="N283" s="5"/>
      <c r="O283" s="5"/>
    </row>
    <row r="284" spans="8:15" ht="12.75">
      <c r="H284" s="5"/>
      <c r="I284" s="5"/>
      <c r="J284" s="5"/>
      <c r="K284" s="5"/>
      <c r="L284" s="5"/>
      <c r="M284" s="5"/>
      <c r="N284" s="5"/>
      <c r="O284" s="5"/>
    </row>
    <row r="285" spans="8:15" ht="12.75">
      <c r="H285" s="5"/>
      <c r="I285" s="5"/>
      <c r="J285" s="5"/>
      <c r="K285" s="5"/>
      <c r="L285" s="5"/>
      <c r="M285" s="5"/>
      <c r="N285" s="5"/>
      <c r="O285" s="5"/>
    </row>
    <row r="286" spans="8:15" ht="12.75">
      <c r="H286" s="5"/>
      <c r="I286" s="5"/>
      <c r="J286" s="5"/>
      <c r="K286" s="5"/>
      <c r="L286" s="5"/>
      <c r="M286" s="5"/>
      <c r="N286" s="5"/>
      <c r="O286" s="5"/>
    </row>
    <row r="287" spans="8:15" ht="12.75">
      <c r="H287" s="5"/>
      <c r="I287" s="5"/>
      <c r="J287" s="5"/>
      <c r="K287" s="5"/>
      <c r="L287" s="5"/>
      <c r="M287" s="5"/>
      <c r="N287" s="5"/>
      <c r="O287" s="5"/>
    </row>
    <row r="288" spans="8:15" ht="12.75">
      <c r="H288" s="5"/>
      <c r="I288" s="5"/>
      <c r="J288" s="5"/>
      <c r="K288" s="5"/>
      <c r="L288" s="5"/>
      <c r="M288" s="5"/>
      <c r="N288" s="5"/>
      <c r="O288" s="5"/>
    </row>
    <row r="289" spans="8:15" ht="12.75">
      <c r="H289" s="5"/>
      <c r="I289" s="5"/>
      <c r="J289" s="5"/>
      <c r="K289" s="5"/>
      <c r="L289" s="5"/>
      <c r="M289" s="5"/>
      <c r="N289" s="5"/>
      <c r="O289" s="5"/>
    </row>
    <row r="290" spans="8:15" ht="12.75">
      <c r="H290" s="5"/>
      <c r="I290" s="5"/>
      <c r="J290" s="5"/>
      <c r="K290" s="5"/>
      <c r="L290" s="5"/>
      <c r="M290" s="5"/>
      <c r="N290" s="5"/>
      <c r="O290" s="5"/>
    </row>
    <row r="291" spans="8:15" ht="12.75">
      <c r="H291" s="5"/>
      <c r="I291" s="5"/>
      <c r="J291" s="5"/>
      <c r="K291" s="5"/>
      <c r="L291" s="5"/>
      <c r="M291" s="5"/>
      <c r="N291" s="5"/>
      <c r="O291" s="5"/>
    </row>
    <row r="292" spans="8:15" ht="12.75">
      <c r="H292" s="5"/>
      <c r="I292" s="5"/>
      <c r="J292" s="5"/>
      <c r="K292" s="5"/>
      <c r="L292" s="5"/>
      <c r="M292" s="5"/>
      <c r="N292" s="5"/>
      <c r="O292" s="5"/>
    </row>
    <row r="293" spans="8:15" ht="12.75">
      <c r="H293" s="5"/>
      <c r="I293" s="5"/>
      <c r="J293" s="5"/>
      <c r="K293" s="5"/>
      <c r="L293" s="5"/>
      <c r="M293" s="5"/>
      <c r="N293" s="5"/>
      <c r="O293" s="5"/>
    </row>
    <row r="294" spans="8:15" ht="12.75">
      <c r="H294" s="5"/>
      <c r="I294" s="5"/>
      <c r="J294" s="5"/>
      <c r="K294" s="5"/>
      <c r="L294" s="5"/>
      <c r="M294" s="5"/>
      <c r="N294" s="5"/>
      <c r="O294" s="5"/>
    </row>
    <row r="295" spans="8:15" ht="12.75">
      <c r="H295" s="5"/>
      <c r="I295" s="5"/>
      <c r="J295" s="5"/>
      <c r="K295" s="5"/>
      <c r="L295" s="5"/>
      <c r="M295" s="5"/>
      <c r="N295" s="5"/>
      <c r="O295" s="5"/>
    </row>
    <row r="296" spans="8:15" ht="12.75">
      <c r="H296" s="5"/>
      <c r="I296" s="5"/>
      <c r="J296" s="5"/>
      <c r="K296" s="5"/>
      <c r="L296" s="5"/>
      <c r="M296" s="5"/>
      <c r="N296" s="5"/>
      <c r="O296" s="5"/>
    </row>
    <row r="297" spans="8:15" ht="12.75">
      <c r="H297" s="5"/>
      <c r="I297" s="5"/>
      <c r="J297" s="5"/>
      <c r="K297" s="5"/>
      <c r="L297" s="5"/>
      <c r="M297" s="5"/>
      <c r="N297" s="5"/>
      <c r="O297" s="5"/>
    </row>
    <row r="298" spans="8:15" ht="12.75">
      <c r="H298" s="5"/>
      <c r="I298" s="5"/>
      <c r="J298" s="5"/>
      <c r="K298" s="5"/>
      <c r="L298" s="5"/>
      <c r="M298" s="5"/>
      <c r="N298" s="5"/>
      <c r="O298" s="5"/>
    </row>
    <row r="299" spans="8:15" ht="12.75">
      <c r="H299" s="5"/>
      <c r="I299" s="5"/>
      <c r="J299" s="5"/>
      <c r="K299" s="5"/>
      <c r="L299" s="5"/>
      <c r="M299" s="5"/>
      <c r="N299" s="5"/>
      <c r="O299" s="5"/>
    </row>
    <row r="300" spans="8:15" ht="12.75">
      <c r="H300" s="5"/>
      <c r="I300" s="5"/>
      <c r="J300" s="5"/>
      <c r="K300" s="5"/>
      <c r="L300" s="5"/>
      <c r="M300" s="5"/>
      <c r="N300" s="5"/>
      <c r="O300" s="5"/>
    </row>
    <row r="301" spans="8:15" ht="12.75">
      <c r="H301" s="5"/>
      <c r="I301" s="5"/>
      <c r="J301" s="5"/>
      <c r="K301" s="5"/>
      <c r="L301" s="5"/>
      <c r="M301" s="5"/>
      <c r="N301" s="5"/>
      <c r="O301" s="5"/>
    </row>
    <row r="302" spans="8:15" ht="12.75">
      <c r="H302" s="5"/>
      <c r="I302" s="5"/>
      <c r="J302" s="5"/>
      <c r="K302" s="5"/>
      <c r="L302" s="5"/>
      <c r="M302" s="5"/>
      <c r="N302" s="5"/>
      <c r="O302" s="5"/>
    </row>
    <row r="303" spans="8:15" ht="12.75">
      <c r="H303" s="5"/>
      <c r="I303" s="5"/>
      <c r="J303" s="5"/>
      <c r="K303" s="5"/>
      <c r="L303" s="5"/>
      <c r="M303" s="5"/>
      <c r="N303" s="5"/>
      <c r="O303" s="5"/>
    </row>
    <row r="304" spans="8:15" ht="12.75">
      <c r="H304" s="5"/>
      <c r="I304" s="5"/>
      <c r="J304" s="5"/>
      <c r="K304" s="5"/>
      <c r="L304" s="5"/>
      <c r="M304" s="5"/>
      <c r="N304" s="5"/>
      <c r="O304" s="5"/>
    </row>
    <row r="305" spans="8:15" ht="12.75">
      <c r="H305" s="5"/>
      <c r="I305" s="5"/>
      <c r="J305" s="5"/>
      <c r="K305" s="5"/>
      <c r="L305" s="5"/>
      <c r="M305" s="5"/>
      <c r="N305" s="5"/>
      <c r="O305" s="5"/>
    </row>
    <row r="306" spans="8:15" ht="12.75">
      <c r="H306" s="5"/>
      <c r="I306" s="5"/>
      <c r="J306" s="5"/>
      <c r="K306" s="5"/>
      <c r="L306" s="5"/>
      <c r="M306" s="5"/>
      <c r="N306" s="5"/>
      <c r="O306" s="5"/>
    </row>
    <row r="307" spans="8:15" ht="12.75">
      <c r="H307" s="5"/>
      <c r="I307" s="5"/>
      <c r="J307" s="5"/>
      <c r="K307" s="5"/>
      <c r="L307" s="5"/>
      <c r="M307" s="5"/>
      <c r="N307" s="5"/>
      <c r="O307" s="5"/>
    </row>
    <row r="308" spans="8:15" ht="12.75">
      <c r="H308" s="5"/>
      <c r="I308" s="5"/>
      <c r="J308" s="5"/>
      <c r="K308" s="5"/>
      <c r="L308" s="5"/>
      <c r="M308" s="5"/>
      <c r="N308" s="5"/>
      <c r="O308" s="5"/>
    </row>
    <row r="309" spans="8:15" ht="12.75">
      <c r="H309" s="5"/>
      <c r="I309" s="5"/>
      <c r="J309" s="5"/>
      <c r="K309" s="5"/>
      <c r="L309" s="5"/>
      <c r="M309" s="5"/>
      <c r="N309" s="5"/>
      <c r="O309" s="5"/>
    </row>
    <row r="310" spans="8:15" ht="12.75">
      <c r="H310" s="5"/>
      <c r="I310" s="5"/>
      <c r="J310" s="5"/>
      <c r="K310" s="5"/>
      <c r="L310" s="5"/>
      <c r="M310" s="5"/>
      <c r="N310" s="5"/>
      <c r="O310" s="5"/>
    </row>
    <row r="311" spans="8:15" ht="12.75">
      <c r="H311" s="5"/>
      <c r="I311" s="5"/>
      <c r="J311" s="5"/>
      <c r="K311" s="5"/>
      <c r="L311" s="5"/>
      <c r="M311" s="5"/>
      <c r="N311" s="5"/>
      <c r="O311" s="5"/>
    </row>
    <row r="312" spans="8:15" ht="12.75">
      <c r="H312" s="5"/>
      <c r="I312" s="5"/>
      <c r="J312" s="5"/>
      <c r="K312" s="5"/>
      <c r="L312" s="5"/>
      <c r="M312" s="5"/>
      <c r="N312" s="5"/>
      <c r="O312" s="5"/>
    </row>
    <row r="313" spans="8:15" ht="12.75">
      <c r="H313" s="5"/>
      <c r="I313" s="5"/>
      <c r="J313" s="5"/>
      <c r="K313" s="5"/>
      <c r="L313" s="5"/>
      <c r="M313" s="5"/>
      <c r="N313" s="5"/>
      <c r="O313" s="5"/>
    </row>
    <row r="314" spans="8:15" ht="12.75">
      <c r="H314" s="5"/>
      <c r="I314" s="5"/>
      <c r="J314" s="5"/>
      <c r="K314" s="5"/>
      <c r="L314" s="5"/>
      <c r="M314" s="5"/>
      <c r="N314" s="5"/>
      <c r="O314" s="5"/>
    </row>
    <row r="315" spans="8:15" ht="12.75">
      <c r="H315" s="5"/>
      <c r="I315" s="5"/>
      <c r="J315" s="5"/>
      <c r="K315" s="5"/>
      <c r="L315" s="5"/>
      <c r="M315" s="5"/>
      <c r="N315" s="5"/>
      <c r="O315" s="5"/>
    </row>
    <row r="316" spans="8:15" ht="12.75">
      <c r="H316" s="5"/>
      <c r="I316" s="5"/>
      <c r="J316" s="5"/>
      <c r="K316" s="5"/>
      <c r="L316" s="5"/>
      <c r="M316" s="5"/>
      <c r="N316" s="5"/>
      <c r="O316" s="5"/>
    </row>
    <row r="317" spans="8:15" ht="12.75">
      <c r="H317" s="5"/>
      <c r="I317" s="5"/>
      <c r="J317" s="5"/>
      <c r="K317" s="5"/>
      <c r="L317" s="5"/>
      <c r="M317" s="5"/>
      <c r="N317" s="5"/>
      <c r="O317" s="5"/>
    </row>
    <row r="318" spans="8:15" ht="12.75">
      <c r="H318" s="5"/>
      <c r="I318" s="5"/>
      <c r="J318" s="5"/>
      <c r="K318" s="5"/>
      <c r="L318" s="5"/>
      <c r="M318" s="5"/>
      <c r="N318" s="5"/>
      <c r="O318" s="5"/>
    </row>
    <row r="319" spans="8:15" ht="12.75">
      <c r="H319" s="5"/>
      <c r="I319" s="5"/>
      <c r="J319" s="5"/>
      <c r="K319" s="5"/>
      <c r="L319" s="5"/>
      <c r="M319" s="5"/>
      <c r="N319" s="5"/>
      <c r="O319" s="5"/>
    </row>
    <row r="320" spans="8:15" ht="12.75">
      <c r="H320" s="5"/>
      <c r="I320" s="5"/>
      <c r="J320" s="5"/>
      <c r="K320" s="5"/>
      <c r="L320" s="5"/>
      <c r="M320" s="5"/>
      <c r="N320" s="5"/>
      <c r="O320" s="5"/>
    </row>
    <row r="321" spans="8:15" ht="12.75">
      <c r="H321" s="5"/>
      <c r="I321" s="5"/>
      <c r="J321" s="5"/>
      <c r="K321" s="5"/>
      <c r="L321" s="5"/>
      <c r="M321" s="5"/>
      <c r="N321" s="5"/>
      <c r="O321" s="5"/>
    </row>
    <row r="322" spans="8:15" ht="12.75">
      <c r="H322" s="5"/>
      <c r="I322" s="5"/>
      <c r="J322" s="5"/>
      <c r="K322" s="5"/>
      <c r="L322" s="5"/>
      <c r="M322" s="5"/>
      <c r="N322" s="5"/>
      <c r="O322" s="5"/>
    </row>
    <row r="323" spans="8:15" ht="12.75">
      <c r="H323" s="5"/>
      <c r="I323" s="5"/>
      <c r="J323" s="5"/>
      <c r="K323" s="5"/>
      <c r="L323" s="5"/>
      <c r="M323" s="5"/>
      <c r="N323" s="5"/>
      <c r="O323" s="5"/>
    </row>
    <row r="324" spans="8:15" ht="12.75">
      <c r="H324" s="5"/>
      <c r="I324" s="5"/>
      <c r="J324" s="5"/>
      <c r="K324" s="5"/>
      <c r="L324" s="5"/>
      <c r="M324" s="5"/>
      <c r="N324" s="5"/>
      <c r="O324" s="5"/>
    </row>
    <row r="325" spans="8:15" ht="12.75">
      <c r="H325" s="5"/>
      <c r="I325" s="5"/>
      <c r="J325" s="5"/>
      <c r="K325" s="5"/>
      <c r="L325" s="5"/>
      <c r="M325" s="5"/>
      <c r="N325" s="5"/>
      <c r="O325" s="5"/>
    </row>
    <row r="326" spans="8:15" ht="12.75">
      <c r="H326" s="5"/>
      <c r="I326" s="5"/>
      <c r="J326" s="5"/>
      <c r="K326" s="5"/>
      <c r="L326" s="5"/>
      <c r="M326" s="5"/>
      <c r="N326" s="5"/>
      <c r="O326" s="5"/>
    </row>
    <row r="327" spans="8:15" ht="12.75">
      <c r="H327" s="5"/>
      <c r="I327" s="5"/>
      <c r="J327" s="5"/>
      <c r="K327" s="5"/>
      <c r="L327" s="5"/>
      <c r="M327" s="5"/>
      <c r="N327" s="5"/>
      <c r="O327" s="5"/>
    </row>
    <row r="328" spans="8:15" ht="12.75">
      <c r="H328" s="5"/>
      <c r="I328" s="5"/>
      <c r="J328" s="5"/>
      <c r="K328" s="5"/>
      <c r="L328" s="5"/>
      <c r="M328" s="5"/>
      <c r="N328" s="5"/>
      <c r="O328" s="5"/>
    </row>
    <row r="329" spans="8:15" ht="12.75">
      <c r="H329" s="5"/>
      <c r="I329" s="5"/>
      <c r="J329" s="5"/>
      <c r="K329" s="5"/>
      <c r="L329" s="5"/>
      <c r="M329" s="5"/>
      <c r="N329" s="5"/>
      <c r="O329" s="5"/>
    </row>
    <row r="330" spans="8:15" ht="12.75">
      <c r="H330" s="5"/>
      <c r="I330" s="5"/>
      <c r="J330" s="5"/>
      <c r="K330" s="5"/>
      <c r="L330" s="5"/>
      <c r="M330" s="5"/>
      <c r="N330" s="5"/>
      <c r="O330" s="5"/>
    </row>
    <row r="331" spans="8:15" ht="12.75">
      <c r="H331" s="5"/>
      <c r="I331" s="5"/>
      <c r="J331" s="5"/>
      <c r="K331" s="5"/>
      <c r="L331" s="5"/>
      <c r="M331" s="5"/>
      <c r="N331" s="5"/>
      <c r="O331" s="5"/>
    </row>
    <row r="332" spans="8:15" ht="12.75">
      <c r="H332" s="5"/>
      <c r="I332" s="5"/>
      <c r="J332" s="5"/>
      <c r="K332" s="5"/>
      <c r="L332" s="5"/>
      <c r="M332" s="5"/>
      <c r="N332" s="5"/>
      <c r="O332" s="5"/>
    </row>
    <row r="333" spans="8:15" ht="12.75">
      <c r="H333" s="5"/>
      <c r="I333" s="5"/>
      <c r="J333" s="5"/>
      <c r="K333" s="5"/>
      <c r="L333" s="5"/>
      <c r="M333" s="5"/>
      <c r="N333" s="5"/>
      <c r="O333" s="5"/>
    </row>
    <row r="334" spans="8:15" ht="12.75">
      <c r="H334" s="5"/>
      <c r="I334" s="5"/>
      <c r="J334" s="5"/>
      <c r="K334" s="5"/>
      <c r="L334" s="5"/>
      <c r="M334" s="5"/>
      <c r="N334" s="5"/>
      <c r="O334" s="5"/>
    </row>
    <row r="335" spans="8:15" ht="12.75">
      <c r="H335" s="5"/>
      <c r="I335" s="5"/>
      <c r="J335" s="5"/>
      <c r="K335" s="5"/>
      <c r="L335" s="5"/>
      <c r="M335" s="5"/>
      <c r="N335" s="5"/>
      <c r="O335" s="5"/>
    </row>
    <row r="336" spans="8:15" ht="12.75">
      <c r="H336" s="5"/>
      <c r="I336" s="5"/>
      <c r="J336" s="5"/>
      <c r="K336" s="5"/>
      <c r="L336" s="5"/>
      <c r="M336" s="5"/>
      <c r="N336" s="5"/>
      <c r="O336" s="5"/>
    </row>
    <row r="337" spans="8:15" ht="12.75">
      <c r="H337" s="5"/>
      <c r="I337" s="5"/>
      <c r="J337" s="5"/>
      <c r="K337" s="5"/>
      <c r="L337" s="5"/>
      <c r="M337" s="5"/>
      <c r="N337" s="5"/>
      <c r="O337" s="5"/>
    </row>
    <row r="338" spans="8:15" ht="12.75">
      <c r="H338" s="5"/>
      <c r="I338" s="5"/>
      <c r="J338" s="5"/>
      <c r="K338" s="5"/>
      <c r="L338" s="5"/>
      <c r="M338" s="5"/>
      <c r="N338" s="5"/>
      <c r="O338" s="5"/>
    </row>
    <row r="339" spans="8:15" ht="12.75">
      <c r="H339" s="5"/>
      <c r="I339" s="5"/>
      <c r="J339" s="5"/>
      <c r="K339" s="5"/>
      <c r="L339" s="5"/>
      <c r="M339" s="5"/>
      <c r="N339" s="5"/>
      <c r="O339" s="5"/>
    </row>
    <row r="340" spans="8:15" ht="12.75">
      <c r="H340" s="5"/>
      <c r="I340" s="5"/>
      <c r="J340" s="5"/>
      <c r="K340" s="5"/>
      <c r="L340" s="5"/>
      <c r="M340" s="5"/>
      <c r="N340" s="5"/>
      <c r="O340" s="5"/>
    </row>
    <row r="341" spans="8:15" ht="12.75">
      <c r="H341" s="5"/>
      <c r="I341" s="5"/>
      <c r="J341" s="5"/>
      <c r="K341" s="5"/>
      <c r="L341" s="5"/>
      <c r="M341" s="5"/>
      <c r="N341" s="5"/>
      <c r="O341" s="5"/>
    </row>
    <row r="342" spans="8:15" ht="12.75">
      <c r="H342" s="5"/>
      <c r="I342" s="5"/>
      <c r="J342" s="5"/>
      <c r="K342" s="5"/>
      <c r="L342" s="5"/>
      <c r="M342" s="5"/>
      <c r="N342" s="5"/>
      <c r="O342" s="5"/>
    </row>
    <row r="343" spans="8:15" ht="12.75">
      <c r="H343" s="5"/>
      <c r="I343" s="5"/>
      <c r="J343" s="5"/>
      <c r="K343" s="5"/>
      <c r="L343" s="5"/>
      <c r="M343" s="5"/>
      <c r="N343" s="5"/>
      <c r="O343" s="5"/>
    </row>
    <row r="344" spans="8:15" ht="12.75">
      <c r="H344" s="5"/>
      <c r="I344" s="5"/>
      <c r="J344" s="5"/>
      <c r="K344" s="5"/>
      <c r="L344" s="5"/>
      <c r="M344" s="5"/>
      <c r="N344" s="5"/>
      <c r="O344" s="5"/>
    </row>
    <row r="345" spans="8:15" ht="12.75">
      <c r="H345" s="5"/>
      <c r="I345" s="5"/>
      <c r="J345" s="5"/>
      <c r="K345" s="5"/>
      <c r="L345" s="5"/>
      <c r="M345" s="5"/>
      <c r="N345" s="5"/>
      <c r="O345" s="5"/>
    </row>
    <row r="346" spans="8:15" ht="12.75">
      <c r="H346" s="5"/>
      <c r="I346" s="5"/>
      <c r="J346" s="5"/>
      <c r="K346" s="5"/>
      <c r="L346" s="5"/>
      <c r="M346" s="5"/>
      <c r="N346" s="5"/>
      <c r="O346" s="5"/>
    </row>
    <row r="347" spans="8:15" ht="12.75">
      <c r="H347" s="5"/>
      <c r="I347" s="5"/>
      <c r="J347" s="5"/>
      <c r="K347" s="5"/>
      <c r="L347" s="5"/>
      <c r="M347" s="5"/>
      <c r="N347" s="5"/>
      <c r="O347" s="5"/>
    </row>
    <row r="348" spans="8:15" ht="12.75">
      <c r="H348" s="5"/>
      <c r="I348" s="5"/>
      <c r="J348" s="5"/>
      <c r="K348" s="5"/>
      <c r="L348" s="5"/>
      <c r="M348" s="5"/>
      <c r="N348" s="5"/>
      <c r="O348" s="5"/>
    </row>
    <row r="349" spans="8:15" ht="12.75">
      <c r="H349" s="5"/>
      <c r="I349" s="5"/>
      <c r="J349" s="5"/>
      <c r="K349" s="5"/>
      <c r="L349" s="5"/>
      <c r="M349" s="5"/>
      <c r="N349" s="5"/>
      <c r="O349" s="5"/>
    </row>
    <row r="350" spans="8:15" ht="12.75">
      <c r="H350" s="5"/>
      <c r="I350" s="5"/>
      <c r="J350" s="5"/>
      <c r="K350" s="5"/>
      <c r="L350" s="5"/>
      <c r="M350" s="5"/>
      <c r="N350" s="5"/>
      <c r="O350" s="5"/>
    </row>
    <row r="351" spans="8:15" ht="12.75">
      <c r="H351" s="5"/>
      <c r="I351" s="5"/>
      <c r="J351" s="5"/>
      <c r="K351" s="5"/>
      <c r="L351" s="5"/>
      <c r="M351" s="5"/>
      <c r="N351" s="5"/>
      <c r="O351" s="5"/>
    </row>
    <row r="352" spans="8:15" ht="12.75">
      <c r="H352" s="5"/>
      <c r="I352" s="5"/>
      <c r="J352" s="5"/>
      <c r="K352" s="5"/>
      <c r="L352" s="5"/>
      <c r="M352" s="5"/>
      <c r="N352" s="5"/>
      <c r="O352" s="5"/>
    </row>
    <row r="353" spans="8:15" ht="12.75">
      <c r="H353" s="5"/>
      <c r="I353" s="5"/>
      <c r="J353" s="5"/>
      <c r="K353" s="5"/>
      <c r="L353" s="5"/>
      <c r="M353" s="5"/>
      <c r="N353" s="5"/>
      <c r="O353" s="5"/>
    </row>
    <row r="354" spans="8:15" ht="12.75">
      <c r="H354" s="5"/>
      <c r="I354" s="5"/>
      <c r="J354" s="5"/>
      <c r="K354" s="5"/>
      <c r="L354" s="5"/>
      <c r="M354" s="5"/>
      <c r="N354" s="5"/>
      <c r="O354" s="5"/>
    </row>
    <row r="355" spans="8:15" ht="12.75">
      <c r="H355" s="5"/>
      <c r="I355" s="5"/>
      <c r="J355" s="5"/>
      <c r="K355" s="5"/>
      <c r="L355" s="5"/>
      <c r="M355" s="5"/>
      <c r="N355" s="5"/>
      <c r="O355" s="5"/>
    </row>
    <row r="356" spans="8:15" ht="12.75">
      <c r="H356" s="5"/>
      <c r="I356" s="5"/>
      <c r="J356" s="5"/>
      <c r="K356" s="5"/>
      <c r="L356" s="5"/>
      <c r="M356" s="5"/>
      <c r="N356" s="5"/>
      <c r="O356" s="5"/>
    </row>
    <row r="357" spans="8:15" ht="12.75">
      <c r="H357" s="5"/>
      <c r="I357" s="5"/>
      <c r="J357" s="5"/>
      <c r="K357" s="5"/>
      <c r="L357" s="5"/>
      <c r="M357" s="5"/>
      <c r="N357" s="5"/>
      <c r="O357" s="5"/>
    </row>
    <row r="358" spans="8:15" ht="12.75">
      <c r="H358" s="5"/>
      <c r="I358" s="5"/>
      <c r="J358" s="5"/>
      <c r="K358" s="5"/>
      <c r="L358" s="5"/>
      <c r="M358" s="5"/>
      <c r="N358" s="5"/>
      <c r="O358" s="5"/>
    </row>
    <row r="359" spans="8:15" ht="12.75">
      <c r="H359" s="5"/>
      <c r="I359" s="5"/>
      <c r="J359" s="5"/>
      <c r="K359" s="5"/>
      <c r="L359" s="5"/>
      <c r="M359" s="5"/>
      <c r="N359" s="5"/>
      <c r="O359" s="5"/>
    </row>
    <row r="360" spans="8:15" ht="12.75">
      <c r="H360" s="5"/>
      <c r="I360" s="5"/>
      <c r="J360" s="5"/>
      <c r="K360" s="5"/>
      <c r="L360" s="5"/>
      <c r="M360" s="5"/>
      <c r="N360" s="5"/>
      <c r="O360" s="5"/>
    </row>
    <row r="361" spans="8:15" ht="12.75">
      <c r="H361" s="5"/>
      <c r="I361" s="5"/>
      <c r="J361" s="5"/>
      <c r="K361" s="5"/>
      <c r="L361" s="5"/>
      <c r="M361" s="5"/>
      <c r="N361" s="5"/>
      <c r="O361" s="5"/>
    </row>
    <row r="362" spans="8:15" ht="12.75">
      <c r="H362" s="5"/>
      <c r="I362" s="5"/>
      <c r="J362" s="5"/>
      <c r="K362" s="5"/>
      <c r="L362" s="5"/>
      <c r="M362" s="5"/>
      <c r="N362" s="5"/>
      <c r="O362" s="5"/>
    </row>
    <row r="363" spans="8:15" ht="12.75">
      <c r="H363" s="5"/>
      <c r="I363" s="5"/>
      <c r="J363" s="5"/>
      <c r="K363" s="5"/>
      <c r="L363" s="5"/>
      <c r="M363" s="5"/>
      <c r="N363" s="5"/>
      <c r="O363" s="5"/>
    </row>
    <row r="364" spans="8:15" ht="12.75">
      <c r="H364" s="5"/>
      <c r="I364" s="5"/>
      <c r="J364" s="5"/>
      <c r="K364" s="5"/>
      <c r="L364" s="5"/>
      <c r="M364" s="5"/>
      <c r="N364" s="5"/>
      <c r="O364" s="5"/>
    </row>
    <row r="365" spans="8:15" ht="12.75">
      <c r="H365" s="5"/>
      <c r="I365" s="5"/>
      <c r="J365" s="5"/>
      <c r="K365" s="5"/>
      <c r="L365" s="5"/>
      <c r="M365" s="5"/>
      <c r="N365" s="5"/>
      <c r="O365" s="5"/>
    </row>
    <row r="366" spans="8:15" ht="12.75">
      <c r="H366" s="5"/>
      <c r="I366" s="5"/>
      <c r="J366" s="5"/>
      <c r="K366" s="5"/>
      <c r="L366" s="5"/>
      <c r="M366" s="5"/>
      <c r="N366" s="5"/>
      <c r="O366" s="5"/>
    </row>
    <row r="367" spans="8:15" ht="12.75">
      <c r="H367" s="5"/>
      <c r="I367" s="5"/>
      <c r="J367" s="5"/>
      <c r="K367" s="5"/>
      <c r="L367" s="5"/>
      <c r="M367" s="5"/>
      <c r="N367" s="5"/>
      <c r="O367" s="5"/>
    </row>
    <row r="368" spans="8:15" ht="12.75">
      <c r="H368" s="5"/>
      <c r="I368" s="5"/>
      <c r="J368" s="5"/>
      <c r="K368" s="5"/>
      <c r="L368" s="5"/>
      <c r="M368" s="5"/>
      <c r="N368" s="5"/>
      <c r="O368" s="5"/>
    </row>
    <row r="369" spans="8:15" ht="12.75">
      <c r="H369" s="5"/>
      <c r="I369" s="5"/>
      <c r="J369" s="5"/>
      <c r="K369" s="5"/>
      <c r="L369" s="5"/>
      <c r="M369" s="5"/>
      <c r="N369" s="5"/>
      <c r="O369" s="5"/>
    </row>
    <row r="370" spans="8:15" ht="12.75">
      <c r="H370" s="5"/>
      <c r="I370" s="5"/>
      <c r="J370" s="5"/>
      <c r="K370" s="5"/>
      <c r="L370" s="5"/>
      <c r="M370" s="5"/>
      <c r="N370" s="5"/>
      <c r="O370" s="5"/>
    </row>
    <row r="371" spans="8:15" ht="12.75">
      <c r="H371" s="5"/>
      <c r="I371" s="5"/>
      <c r="J371" s="5"/>
      <c r="K371" s="5"/>
      <c r="L371" s="5"/>
      <c r="M371" s="5"/>
      <c r="N371" s="5"/>
      <c r="O371" s="5"/>
    </row>
    <row r="372" spans="8:15" ht="12.75">
      <c r="H372" s="5"/>
      <c r="I372" s="5"/>
      <c r="J372" s="5"/>
      <c r="K372" s="5"/>
      <c r="L372" s="5"/>
      <c r="M372" s="5"/>
      <c r="N372" s="5"/>
      <c r="O372" s="5"/>
    </row>
    <row r="373" spans="8:15" ht="12.75">
      <c r="H373" s="5"/>
      <c r="I373" s="5"/>
      <c r="J373" s="5"/>
      <c r="K373" s="5"/>
      <c r="L373" s="5"/>
      <c r="M373" s="5"/>
      <c r="N373" s="5"/>
      <c r="O373" s="5"/>
    </row>
    <row r="374" spans="8:15" ht="12.75">
      <c r="H374" s="5"/>
      <c r="I374" s="5"/>
      <c r="J374" s="5"/>
      <c r="K374" s="5"/>
      <c r="L374" s="5"/>
      <c r="M374" s="5"/>
      <c r="N374" s="5"/>
      <c r="O374" s="5"/>
    </row>
    <row r="375" spans="8:15" ht="12.75">
      <c r="H375" s="5"/>
      <c r="I375" s="5"/>
      <c r="J375" s="5"/>
      <c r="K375" s="5"/>
      <c r="L375" s="5"/>
      <c r="M375" s="5"/>
      <c r="N375" s="5"/>
      <c r="O375" s="5"/>
    </row>
    <row r="376" spans="8:15" ht="12.75">
      <c r="H376" s="5"/>
      <c r="I376" s="5"/>
      <c r="J376" s="5"/>
      <c r="K376" s="5"/>
      <c r="L376" s="5"/>
      <c r="M376" s="5"/>
      <c r="N376" s="5"/>
      <c r="O376" s="5"/>
    </row>
    <row r="377" spans="8:15" ht="12.75">
      <c r="H377" s="5"/>
      <c r="I377" s="5"/>
      <c r="J377" s="5"/>
      <c r="K377" s="5"/>
      <c r="L377" s="5"/>
      <c r="M377" s="5"/>
      <c r="N377" s="5"/>
      <c r="O377" s="5"/>
    </row>
    <row r="378" spans="8:15" ht="12.75">
      <c r="H378" s="5"/>
      <c r="I378" s="5"/>
      <c r="J378" s="5"/>
      <c r="K378" s="5"/>
      <c r="L378" s="5"/>
      <c r="M378" s="5"/>
      <c r="N378" s="5"/>
      <c r="O378" s="5"/>
    </row>
    <row r="379" spans="8:15" ht="12.75">
      <c r="H379" s="5"/>
      <c r="I379" s="5"/>
      <c r="J379" s="5"/>
      <c r="K379" s="5"/>
      <c r="L379" s="5"/>
      <c r="M379" s="5"/>
      <c r="N379" s="5"/>
      <c r="O379" s="5"/>
    </row>
    <row r="380" spans="8:15" ht="12.75">
      <c r="H380" s="5"/>
      <c r="I380" s="5"/>
      <c r="J380" s="5"/>
      <c r="K380" s="5"/>
      <c r="L380" s="5"/>
      <c r="M380" s="5"/>
      <c r="N380" s="5"/>
      <c r="O380" s="5"/>
    </row>
    <row r="381" spans="8:15" ht="12.75">
      <c r="H381" s="5"/>
      <c r="I381" s="5"/>
      <c r="J381" s="5"/>
      <c r="K381" s="5"/>
      <c r="L381" s="5"/>
      <c r="M381" s="5"/>
      <c r="N381" s="5"/>
      <c r="O381" s="5"/>
    </row>
    <row r="382" spans="8:15" ht="12.75">
      <c r="H382" s="5"/>
      <c r="I382" s="5"/>
      <c r="J382" s="5"/>
      <c r="K382" s="5"/>
      <c r="L382" s="5"/>
      <c r="M382" s="5"/>
      <c r="N382" s="5"/>
      <c r="O382" s="5"/>
    </row>
    <row r="383" spans="8:15" ht="12.75">
      <c r="H383" s="5"/>
      <c r="I383" s="5"/>
      <c r="J383" s="5"/>
      <c r="K383" s="5"/>
      <c r="L383" s="5"/>
      <c r="M383" s="5"/>
      <c r="N383" s="5"/>
      <c r="O383" s="5"/>
    </row>
    <row r="384" spans="8:15" ht="12.75">
      <c r="H384" s="5"/>
      <c r="I384" s="5"/>
      <c r="J384" s="5"/>
      <c r="K384" s="5"/>
      <c r="L384" s="5"/>
      <c r="M384" s="5"/>
      <c r="N384" s="5"/>
      <c r="O384" s="5"/>
    </row>
    <row r="385" spans="8:15" ht="12.75">
      <c r="H385" s="5"/>
      <c r="I385" s="5"/>
      <c r="J385" s="5"/>
      <c r="K385" s="5"/>
      <c r="L385" s="5"/>
      <c r="M385" s="5"/>
      <c r="N385" s="5"/>
      <c r="O385" s="5"/>
    </row>
    <row r="386" spans="8:15" ht="12.75">
      <c r="H386" s="5"/>
      <c r="I386" s="5"/>
      <c r="J386" s="5"/>
      <c r="K386" s="5"/>
      <c r="L386" s="5"/>
      <c r="M386" s="5"/>
      <c r="N386" s="5"/>
      <c r="O386" s="5"/>
    </row>
    <row r="387" spans="8:15" ht="12.75">
      <c r="H387" s="5"/>
      <c r="I387" s="5"/>
      <c r="J387" s="5"/>
      <c r="K387" s="5"/>
      <c r="L387" s="5"/>
      <c r="M387" s="5"/>
      <c r="N387" s="5"/>
      <c r="O387" s="5"/>
    </row>
    <row r="388" spans="8:15" ht="12.75">
      <c r="H388" s="5"/>
      <c r="I388" s="5"/>
      <c r="J388" s="5"/>
      <c r="K388" s="5"/>
      <c r="L388" s="5"/>
      <c r="M388" s="5"/>
      <c r="N388" s="5"/>
      <c r="O388" s="5"/>
    </row>
    <row r="389" spans="8:15" ht="12.75">
      <c r="H389" s="5"/>
      <c r="I389" s="5"/>
      <c r="J389" s="5"/>
      <c r="K389" s="5"/>
      <c r="L389" s="5"/>
      <c r="M389" s="5"/>
      <c r="N389" s="5"/>
      <c r="O389" s="5"/>
    </row>
    <row r="390" spans="8:15" ht="12.75">
      <c r="H390" s="5"/>
      <c r="I390" s="5"/>
      <c r="J390" s="5"/>
      <c r="K390" s="5"/>
      <c r="L390" s="5"/>
      <c r="M390" s="5"/>
      <c r="N390" s="5"/>
      <c r="O390" s="5"/>
    </row>
    <row r="391" spans="8:15" ht="12.75">
      <c r="H391" s="5"/>
      <c r="I391" s="5"/>
      <c r="J391" s="5"/>
      <c r="K391" s="5"/>
      <c r="L391" s="5"/>
      <c r="M391" s="5"/>
      <c r="N391" s="5"/>
      <c r="O391" s="5"/>
    </row>
    <row r="392" spans="8:15" ht="12.75">
      <c r="H392" s="5"/>
      <c r="I392" s="5"/>
      <c r="J392" s="5"/>
      <c r="K392" s="5"/>
      <c r="L392" s="5"/>
      <c r="M392" s="5"/>
      <c r="N392" s="5"/>
      <c r="O392" s="5"/>
    </row>
    <row r="393" spans="8:15" ht="12.75">
      <c r="H393" s="5"/>
      <c r="I393" s="5"/>
      <c r="J393" s="5"/>
      <c r="K393" s="5"/>
      <c r="L393" s="5"/>
      <c r="M393" s="5"/>
      <c r="N393" s="5"/>
      <c r="O393" s="5"/>
    </row>
    <row r="394" spans="8:15" ht="12.75">
      <c r="H394" s="5"/>
      <c r="I394" s="5"/>
      <c r="J394" s="5"/>
      <c r="K394" s="5"/>
      <c r="L394" s="5"/>
      <c r="M394" s="5"/>
      <c r="N394" s="5"/>
      <c r="O394" s="5"/>
    </row>
    <row r="395" spans="8:15" ht="12.75">
      <c r="H395" s="5"/>
      <c r="I395" s="5"/>
      <c r="J395" s="5"/>
      <c r="K395" s="5"/>
      <c r="L395" s="5"/>
      <c r="M395" s="5"/>
      <c r="N395" s="5"/>
      <c r="O395" s="5"/>
    </row>
    <row r="396" spans="8:15" ht="12.75">
      <c r="H396" s="5"/>
      <c r="I396" s="5"/>
      <c r="J396" s="5"/>
      <c r="K396" s="5"/>
      <c r="L396" s="5"/>
      <c r="M396" s="5"/>
      <c r="N396" s="5"/>
      <c r="O396" s="5"/>
    </row>
    <row r="397" spans="8:15" ht="12.75">
      <c r="H397" s="5"/>
      <c r="I397" s="5"/>
      <c r="J397" s="5"/>
      <c r="K397" s="5"/>
      <c r="L397" s="5"/>
      <c r="M397" s="5"/>
      <c r="N397" s="5"/>
      <c r="O397" s="5"/>
    </row>
    <row r="398" spans="8:15" ht="12.75">
      <c r="H398" s="5"/>
      <c r="I398" s="5"/>
      <c r="J398" s="5"/>
      <c r="K398" s="5"/>
      <c r="L398" s="5"/>
      <c r="M398" s="5"/>
      <c r="N398" s="5"/>
      <c r="O398" s="5"/>
    </row>
    <row r="399" spans="8:15" ht="12.75">
      <c r="H399" s="5"/>
      <c r="I399" s="5"/>
      <c r="J399" s="5"/>
      <c r="K399" s="5"/>
      <c r="L399" s="5"/>
      <c r="M399" s="5"/>
      <c r="N399" s="5"/>
      <c r="O399" s="5"/>
    </row>
    <row r="400" spans="8:15" ht="12.75">
      <c r="H400" s="5"/>
      <c r="I400" s="5"/>
      <c r="J400" s="5"/>
      <c r="K400" s="5"/>
      <c r="L400" s="5"/>
      <c r="M400" s="5"/>
      <c r="N400" s="5"/>
      <c r="O400" s="5"/>
    </row>
    <row r="401" spans="8:15" ht="12.75">
      <c r="H401" s="5"/>
      <c r="I401" s="5"/>
      <c r="J401" s="5"/>
      <c r="K401" s="5"/>
      <c r="L401" s="5"/>
      <c r="M401" s="5"/>
      <c r="N401" s="5"/>
      <c r="O401" s="5"/>
    </row>
    <row r="402" spans="8:15" ht="12.75">
      <c r="H402" s="5"/>
      <c r="I402" s="5"/>
      <c r="J402" s="5"/>
      <c r="K402" s="5"/>
      <c r="L402" s="5"/>
      <c r="M402" s="5"/>
      <c r="N402" s="5"/>
      <c r="O402" s="5"/>
    </row>
    <row r="403" spans="8:15" ht="12.75">
      <c r="H403" s="5"/>
      <c r="I403" s="5"/>
      <c r="J403" s="5"/>
      <c r="K403" s="5"/>
      <c r="L403" s="5"/>
      <c r="M403" s="5"/>
      <c r="N403" s="5"/>
      <c r="O403" s="5"/>
    </row>
    <row r="404" spans="8:15" ht="12.75">
      <c r="H404" s="5"/>
      <c r="I404" s="5"/>
      <c r="J404" s="5"/>
      <c r="K404" s="5"/>
      <c r="L404" s="5"/>
      <c r="M404" s="5"/>
      <c r="N404" s="5"/>
      <c r="O404" s="5"/>
    </row>
    <row r="405" spans="8:15" ht="12.75">
      <c r="H405" s="5"/>
      <c r="I405" s="5"/>
      <c r="J405" s="5"/>
      <c r="K405" s="5"/>
      <c r="L405" s="5"/>
      <c r="M405" s="5"/>
      <c r="N405" s="5"/>
      <c r="O405" s="5"/>
    </row>
    <row r="406" spans="8:15" ht="12.75">
      <c r="H406" s="5"/>
      <c r="I406" s="5"/>
      <c r="J406" s="5"/>
      <c r="K406" s="5"/>
      <c r="L406" s="5"/>
      <c r="M406" s="5"/>
      <c r="N406" s="5"/>
      <c r="O406" s="5"/>
    </row>
    <row r="407" spans="8:15" ht="12.75">
      <c r="H407" s="5"/>
      <c r="I407" s="5"/>
      <c r="J407" s="5"/>
      <c r="K407" s="5"/>
      <c r="L407" s="5"/>
      <c r="M407" s="5"/>
      <c r="N407" s="5"/>
      <c r="O407" s="5"/>
    </row>
    <row r="408" spans="8:15" ht="12.75">
      <c r="H408" s="5"/>
      <c r="I408" s="5"/>
      <c r="J408" s="5"/>
      <c r="K408" s="5"/>
      <c r="L408" s="5"/>
      <c r="M408" s="5"/>
      <c r="N408" s="5"/>
      <c r="O408" s="5"/>
    </row>
    <row r="409" spans="8:15" ht="12.75">
      <c r="H409" s="5"/>
      <c r="I409" s="5"/>
      <c r="J409" s="5"/>
      <c r="K409" s="5"/>
      <c r="L409" s="5"/>
      <c r="M409" s="5"/>
      <c r="N409" s="5"/>
      <c r="O409" s="5"/>
    </row>
    <row r="410" spans="8:15" ht="12.75">
      <c r="H410" s="5"/>
      <c r="I410" s="5"/>
      <c r="J410" s="5"/>
      <c r="K410" s="5"/>
      <c r="L410" s="5"/>
      <c r="M410" s="5"/>
      <c r="N410" s="5"/>
      <c r="O410" s="5"/>
    </row>
    <row r="411" spans="8:15" ht="12.75">
      <c r="H411" s="5"/>
      <c r="I411" s="5"/>
      <c r="J411" s="5"/>
      <c r="K411" s="5"/>
      <c r="L411" s="5"/>
      <c r="M411" s="5"/>
      <c r="N411" s="5"/>
      <c r="O411" s="5"/>
    </row>
    <row r="412" spans="8:15" ht="12.75">
      <c r="H412" s="5"/>
      <c r="I412" s="5"/>
      <c r="J412" s="5"/>
      <c r="K412" s="5"/>
      <c r="L412" s="5"/>
      <c r="M412" s="5"/>
      <c r="N412" s="5"/>
      <c r="O412" s="5"/>
    </row>
    <row r="413" spans="8:15" ht="12.75">
      <c r="H413" s="5"/>
      <c r="I413" s="5"/>
      <c r="J413" s="5"/>
      <c r="K413" s="5"/>
      <c r="L413" s="5"/>
      <c r="M413" s="5"/>
      <c r="N413" s="5"/>
      <c r="O413" s="5"/>
    </row>
    <row r="414" spans="8:15" ht="12.75">
      <c r="H414" s="5"/>
      <c r="I414" s="5"/>
      <c r="J414" s="5"/>
      <c r="K414" s="5"/>
      <c r="L414" s="5"/>
      <c r="M414" s="5"/>
      <c r="N414" s="5"/>
      <c r="O414" s="5"/>
    </row>
    <row r="415" spans="8:15" ht="12.75">
      <c r="H415" s="5"/>
      <c r="I415" s="5"/>
      <c r="J415" s="5"/>
      <c r="K415" s="5"/>
      <c r="L415" s="5"/>
      <c r="M415" s="5"/>
      <c r="N415" s="5"/>
      <c r="O415" s="5"/>
    </row>
    <row r="416" spans="8:15" ht="12.75">
      <c r="H416" s="5"/>
      <c r="I416" s="5"/>
      <c r="J416" s="5"/>
      <c r="K416" s="5"/>
      <c r="L416" s="5"/>
      <c r="M416" s="5"/>
      <c r="N416" s="5"/>
      <c r="O416" s="5"/>
    </row>
    <row r="417" spans="8:15" ht="12.75">
      <c r="H417" s="5"/>
      <c r="I417" s="5"/>
      <c r="J417" s="5"/>
      <c r="K417" s="5"/>
      <c r="L417" s="5"/>
      <c r="M417" s="5"/>
      <c r="N417" s="5"/>
      <c r="O417" s="5"/>
    </row>
    <row r="418" spans="8:15" ht="12.75">
      <c r="H418" s="5"/>
      <c r="I418" s="5"/>
      <c r="J418" s="5"/>
      <c r="K418" s="5"/>
      <c r="L418" s="5"/>
      <c r="M418" s="5"/>
      <c r="N418" s="5"/>
      <c r="O418" s="5"/>
    </row>
    <row r="419" spans="8:15" ht="12.75">
      <c r="H419" s="5"/>
      <c r="I419" s="5"/>
      <c r="J419" s="5"/>
      <c r="K419" s="5"/>
      <c r="L419" s="5"/>
      <c r="M419" s="5"/>
      <c r="N419" s="5"/>
      <c r="O419" s="5"/>
    </row>
    <row r="420" spans="8:15" ht="12.75">
      <c r="H420" s="5"/>
      <c r="I420" s="5"/>
      <c r="J420" s="5"/>
      <c r="K420" s="5"/>
      <c r="L420" s="5"/>
      <c r="M420" s="5"/>
      <c r="N420" s="5"/>
      <c r="O420" s="5"/>
    </row>
    <row r="421" spans="8:15" ht="12.75">
      <c r="H421" s="5"/>
      <c r="I421" s="5"/>
      <c r="J421" s="5"/>
      <c r="K421" s="5"/>
      <c r="L421" s="5"/>
      <c r="M421" s="5"/>
      <c r="N421" s="5"/>
      <c r="O421" s="5"/>
    </row>
    <row r="422" spans="8:15" ht="12.75">
      <c r="H422" s="5"/>
      <c r="I422" s="5"/>
      <c r="J422" s="5"/>
      <c r="K422" s="5"/>
      <c r="L422" s="5"/>
      <c r="M422" s="5"/>
      <c r="N422" s="5"/>
      <c r="O422" s="5"/>
    </row>
    <row r="423" spans="8:15" ht="12.75">
      <c r="H423" s="5"/>
      <c r="I423" s="5"/>
      <c r="J423" s="5"/>
      <c r="K423" s="5"/>
      <c r="L423" s="5"/>
      <c r="M423" s="5"/>
      <c r="N423" s="5"/>
      <c r="O423" s="5"/>
    </row>
    <row r="424" spans="8:15" ht="12.75">
      <c r="H424" s="5"/>
      <c r="I424" s="5"/>
      <c r="J424" s="5"/>
      <c r="K424" s="5"/>
      <c r="L424" s="5"/>
      <c r="M424" s="5"/>
      <c r="N424" s="5"/>
      <c r="O424" s="5"/>
    </row>
    <row r="425" spans="8:15" ht="12.75">
      <c r="H425" s="5"/>
      <c r="I425" s="5"/>
      <c r="J425" s="5"/>
      <c r="K425" s="5"/>
      <c r="L425" s="5"/>
      <c r="M425" s="5"/>
      <c r="N425" s="5"/>
      <c r="O425" s="5"/>
    </row>
    <row r="426" spans="8:15" ht="12.75">
      <c r="H426" s="5"/>
      <c r="I426" s="5"/>
      <c r="J426" s="5"/>
      <c r="K426" s="5"/>
      <c r="L426" s="5"/>
      <c r="M426" s="5"/>
      <c r="N426" s="5"/>
      <c r="O426" s="5"/>
    </row>
    <row r="427" spans="8:15" ht="12.75">
      <c r="H427" s="5"/>
      <c r="I427" s="5"/>
      <c r="J427" s="5"/>
      <c r="K427" s="5"/>
      <c r="L427" s="5"/>
      <c r="M427" s="5"/>
      <c r="N427" s="5"/>
      <c r="O427" s="5"/>
    </row>
    <row r="428" spans="8:15" ht="12.75">
      <c r="H428" s="5"/>
      <c r="I428" s="5"/>
      <c r="J428" s="5"/>
      <c r="K428" s="5"/>
      <c r="L428" s="5"/>
      <c r="M428" s="5"/>
      <c r="N428" s="5"/>
      <c r="O428" s="5"/>
    </row>
    <row r="429" spans="8:15" ht="12.75">
      <c r="H429" s="5"/>
      <c r="I429" s="5"/>
      <c r="J429" s="5"/>
      <c r="K429" s="5"/>
      <c r="L429" s="5"/>
      <c r="M429" s="5"/>
      <c r="N429" s="5"/>
      <c r="O429" s="5"/>
    </row>
    <row r="430" spans="8:15" ht="12.75">
      <c r="H430" s="5"/>
      <c r="I430" s="5"/>
      <c r="J430" s="5"/>
      <c r="K430" s="5"/>
      <c r="L430" s="5"/>
      <c r="M430" s="5"/>
      <c r="N430" s="5"/>
      <c r="O430" s="5"/>
    </row>
    <row r="431" spans="8:15" ht="12.75">
      <c r="H431" s="5"/>
      <c r="I431" s="5"/>
      <c r="J431" s="5"/>
      <c r="K431" s="5"/>
      <c r="L431" s="5"/>
      <c r="M431" s="5"/>
      <c r="N431" s="5"/>
      <c r="O431" s="5"/>
    </row>
    <row r="432" spans="8:15" ht="12.75">
      <c r="H432" s="5"/>
      <c r="I432" s="5"/>
      <c r="J432" s="5"/>
      <c r="K432" s="5"/>
      <c r="L432" s="5"/>
      <c r="M432" s="5"/>
      <c r="N432" s="5"/>
      <c r="O432" s="5"/>
    </row>
    <row r="433" spans="8:15" ht="12.75">
      <c r="H433" s="5"/>
      <c r="I433" s="5"/>
      <c r="J433" s="5"/>
      <c r="K433" s="5"/>
      <c r="L433" s="5"/>
      <c r="M433" s="5"/>
      <c r="N433" s="5"/>
      <c r="O433" s="5"/>
    </row>
    <row r="434" spans="8:15" ht="12.75">
      <c r="H434" s="5"/>
      <c r="I434" s="5"/>
      <c r="J434" s="5"/>
      <c r="K434" s="5"/>
      <c r="L434" s="5"/>
      <c r="M434" s="5"/>
      <c r="N434" s="5"/>
      <c r="O434" s="5"/>
    </row>
    <row r="435" spans="8:15" ht="12.75">
      <c r="H435" s="5"/>
      <c r="I435" s="5"/>
      <c r="J435" s="5"/>
      <c r="K435" s="5"/>
      <c r="L435" s="5"/>
      <c r="M435" s="5"/>
      <c r="N435" s="5"/>
      <c r="O435" s="5"/>
    </row>
    <row r="436" spans="8:15" ht="12.75">
      <c r="H436" s="5"/>
      <c r="I436" s="5"/>
      <c r="J436" s="5"/>
      <c r="K436" s="5"/>
      <c r="L436" s="5"/>
      <c r="M436" s="5"/>
      <c r="N436" s="5"/>
      <c r="O436" s="5"/>
    </row>
    <row r="437" spans="8:15" ht="12.75">
      <c r="H437" s="5"/>
      <c r="I437" s="5"/>
      <c r="J437" s="5"/>
      <c r="K437" s="5"/>
      <c r="L437" s="5"/>
      <c r="M437" s="5"/>
      <c r="N437" s="5"/>
      <c r="O437" s="5"/>
    </row>
    <row r="438" spans="8:15" ht="12.75">
      <c r="H438" s="5"/>
      <c r="I438" s="5"/>
      <c r="J438" s="5"/>
      <c r="K438" s="5"/>
      <c r="L438" s="5"/>
      <c r="M438" s="5"/>
      <c r="N438" s="5"/>
      <c r="O438" s="5"/>
    </row>
    <row r="439" spans="8:15" ht="12.75">
      <c r="H439" s="5"/>
      <c r="I439" s="5"/>
      <c r="J439" s="5"/>
      <c r="K439" s="5"/>
      <c r="L439" s="5"/>
      <c r="M439" s="5"/>
      <c r="N439" s="5"/>
      <c r="O439" s="5"/>
    </row>
    <row r="440" spans="8:15" ht="12.75">
      <c r="H440" s="5"/>
      <c r="I440" s="5"/>
      <c r="J440" s="5"/>
      <c r="K440" s="5"/>
      <c r="L440" s="5"/>
      <c r="M440" s="5"/>
      <c r="N440" s="5"/>
      <c r="O440" s="5"/>
    </row>
    <row r="441" spans="8:15" ht="12.75">
      <c r="H441" s="5"/>
      <c r="I441" s="5"/>
      <c r="J441" s="5"/>
      <c r="K441" s="5"/>
      <c r="L441" s="5"/>
      <c r="M441" s="5"/>
      <c r="N441" s="5"/>
      <c r="O441" s="5"/>
    </row>
    <row r="442" spans="8:15" ht="12.75">
      <c r="H442" s="5"/>
      <c r="I442" s="5"/>
      <c r="J442" s="5"/>
      <c r="K442" s="5"/>
      <c r="L442" s="5"/>
      <c r="M442" s="5"/>
      <c r="N442" s="5"/>
      <c r="O442" s="5"/>
    </row>
    <row r="443" spans="8:15" ht="12.75">
      <c r="H443" s="5"/>
      <c r="I443" s="5"/>
      <c r="J443" s="5"/>
      <c r="K443" s="5"/>
      <c r="L443" s="5"/>
      <c r="M443" s="5"/>
      <c r="N443" s="5"/>
      <c r="O443" s="5"/>
    </row>
    <row r="444" spans="8:15" ht="12.75">
      <c r="H444" s="5"/>
      <c r="I444" s="5"/>
      <c r="J444" s="5"/>
      <c r="K444" s="5"/>
      <c r="L444" s="5"/>
      <c r="M444" s="5"/>
      <c r="N444" s="5"/>
      <c r="O444" s="5"/>
    </row>
    <row r="445" spans="8:15" ht="12.75">
      <c r="H445" s="5"/>
      <c r="I445" s="5"/>
      <c r="J445" s="5"/>
      <c r="K445" s="5"/>
      <c r="L445" s="5"/>
      <c r="M445" s="5"/>
      <c r="N445" s="5"/>
      <c r="O445" s="5"/>
    </row>
    <row r="446" spans="8:15" ht="12.75">
      <c r="H446" s="5"/>
      <c r="I446" s="5"/>
      <c r="J446" s="5"/>
      <c r="K446" s="5"/>
      <c r="L446" s="5"/>
      <c r="M446" s="5"/>
      <c r="N446" s="5"/>
      <c r="O446" s="5"/>
    </row>
    <row r="447" spans="8:15" ht="12.75">
      <c r="H447" s="5"/>
      <c r="I447" s="5"/>
      <c r="J447" s="5"/>
      <c r="K447" s="5"/>
      <c r="L447" s="5"/>
      <c r="M447" s="5"/>
      <c r="N447" s="5"/>
      <c r="O447" s="5"/>
    </row>
    <row r="448" spans="8:15" ht="12.75">
      <c r="H448" s="5"/>
      <c r="I448" s="5"/>
      <c r="J448" s="5"/>
      <c r="K448" s="5"/>
      <c r="L448" s="5"/>
      <c r="M448" s="5"/>
      <c r="N448" s="5"/>
      <c r="O448" s="5"/>
    </row>
    <row r="449" spans="8:15" ht="12.75">
      <c r="H449" s="5"/>
      <c r="I449" s="5"/>
      <c r="J449" s="5"/>
      <c r="K449" s="5"/>
      <c r="L449" s="5"/>
      <c r="M449" s="5"/>
      <c r="N449" s="5"/>
      <c r="O449" s="5"/>
    </row>
    <row r="450" spans="8:15" ht="12.75">
      <c r="H450" s="5"/>
      <c r="I450" s="5"/>
      <c r="J450" s="5"/>
      <c r="K450" s="5"/>
      <c r="L450" s="5"/>
      <c r="M450" s="5"/>
      <c r="N450" s="5"/>
      <c r="O450" s="5"/>
    </row>
    <row r="451" spans="8:15" ht="12.75">
      <c r="H451" s="5"/>
      <c r="I451" s="5"/>
      <c r="J451" s="5"/>
      <c r="K451" s="5"/>
      <c r="L451" s="5"/>
      <c r="M451" s="5"/>
      <c r="N451" s="5"/>
      <c r="O451" s="5"/>
    </row>
    <row r="452" spans="8:15" ht="12.75">
      <c r="H452" s="5"/>
      <c r="I452" s="5"/>
      <c r="J452" s="5"/>
      <c r="K452" s="5"/>
      <c r="L452" s="5"/>
      <c r="M452" s="5"/>
      <c r="N452" s="5"/>
      <c r="O452" s="5"/>
    </row>
    <row r="453" spans="8:15" ht="12.75">
      <c r="H453" s="5"/>
      <c r="I453" s="5"/>
      <c r="J453" s="5"/>
      <c r="K453" s="5"/>
      <c r="L453" s="5"/>
      <c r="M453" s="5"/>
      <c r="N453" s="5"/>
      <c r="O453" s="5"/>
    </row>
    <row r="454" spans="8:15" ht="12.75">
      <c r="H454" s="5"/>
      <c r="I454" s="5"/>
      <c r="J454" s="5"/>
      <c r="K454" s="5"/>
      <c r="L454" s="5"/>
      <c r="M454" s="5"/>
      <c r="N454" s="5"/>
      <c r="O454" s="5"/>
    </row>
    <row r="455" spans="8:15" ht="12.75">
      <c r="H455" s="5"/>
      <c r="I455" s="5"/>
      <c r="J455" s="5"/>
      <c r="K455" s="5"/>
      <c r="L455" s="5"/>
      <c r="M455" s="5"/>
      <c r="N455" s="5"/>
      <c r="O455" s="5"/>
    </row>
    <row r="456" spans="8:15" ht="12.75">
      <c r="H456" s="5"/>
      <c r="I456" s="5"/>
      <c r="J456" s="5"/>
      <c r="K456" s="5"/>
      <c r="L456" s="5"/>
      <c r="M456" s="5"/>
      <c r="N456" s="5"/>
      <c r="O456" s="5"/>
    </row>
    <row r="457" spans="8:15" ht="12.75">
      <c r="H457" s="5"/>
      <c r="I457" s="5"/>
      <c r="J457" s="5"/>
      <c r="K457" s="5"/>
      <c r="L457" s="5"/>
      <c r="M457" s="5"/>
      <c r="N457" s="5"/>
      <c r="O457" s="5"/>
    </row>
    <row r="458" spans="8:15" ht="12.75">
      <c r="H458" s="5"/>
      <c r="I458" s="5"/>
      <c r="J458" s="5"/>
      <c r="K458" s="5"/>
      <c r="L458" s="5"/>
      <c r="M458" s="5"/>
      <c r="N458" s="5"/>
      <c r="O458" s="5"/>
    </row>
    <row r="459" spans="8:15" ht="12.75">
      <c r="H459" s="5"/>
      <c r="I459" s="5"/>
      <c r="J459" s="5"/>
      <c r="K459" s="5"/>
      <c r="L459" s="5"/>
      <c r="M459" s="5"/>
      <c r="N459" s="5"/>
      <c r="O459" s="5"/>
    </row>
  </sheetData>
  <sheetProtection/>
  <mergeCells count="2">
    <mergeCell ref="A8:G8"/>
    <mergeCell ref="I102:L102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zoomScale="75" zoomScaleNormal="75" zoomScalePageLayoutView="0" workbookViewId="0" topLeftCell="A19">
      <selection activeCell="D22" sqref="D22"/>
    </sheetView>
  </sheetViews>
  <sheetFormatPr defaultColWidth="9.140625" defaultRowHeight="15" customHeight="1"/>
  <cols>
    <col min="1" max="1" width="6.140625" style="30" customWidth="1"/>
    <col min="2" max="2" width="73.28125" style="32" customWidth="1"/>
    <col min="3" max="3" width="41.00390625" style="33" customWidth="1"/>
    <col min="4" max="4" width="33.8515625" style="31" customWidth="1"/>
    <col min="5" max="5" width="19.421875" style="31" customWidth="1"/>
    <col min="6" max="6" width="9.140625" style="31" customWidth="1"/>
    <col min="7" max="7" width="14.57421875" style="31" customWidth="1"/>
    <col min="8" max="16384" width="9.140625" style="31" customWidth="1"/>
  </cols>
  <sheetData>
    <row r="1" ht="15" customHeight="1">
      <c r="D1" s="34"/>
    </row>
    <row r="2" ht="15" customHeight="1">
      <c r="C2" s="33" t="s">
        <v>439</v>
      </c>
    </row>
    <row r="3" ht="15" customHeight="1">
      <c r="C3" s="33" t="s">
        <v>352</v>
      </c>
    </row>
    <row r="4" ht="15" customHeight="1">
      <c r="C4" s="33" t="s">
        <v>503</v>
      </c>
    </row>
    <row r="5" ht="15" customHeight="1">
      <c r="C5" s="33" t="s">
        <v>502</v>
      </c>
    </row>
    <row r="7" ht="26.25" customHeight="1">
      <c r="C7" s="33" t="s">
        <v>578</v>
      </c>
    </row>
    <row r="10" spans="2:4" ht="15" customHeight="1">
      <c r="B10" s="221" t="s">
        <v>500</v>
      </c>
      <c r="C10" s="221"/>
      <c r="D10" s="221"/>
    </row>
    <row r="11" spans="2:4" ht="15" customHeight="1">
      <c r="B11" s="221" t="s">
        <v>501</v>
      </c>
      <c r="C11" s="221"/>
      <c r="D11" s="221"/>
    </row>
    <row r="13" spans="2:4" ht="42.75" customHeight="1">
      <c r="B13" s="165" t="s">
        <v>470</v>
      </c>
      <c r="C13" s="169" t="s">
        <v>536</v>
      </c>
      <c r="D13" s="165" t="s">
        <v>499</v>
      </c>
    </row>
    <row r="14" spans="2:7" ht="60" customHeight="1">
      <c r="B14" s="166" t="s">
        <v>471</v>
      </c>
      <c r="C14" s="164" t="s">
        <v>474</v>
      </c>
      <c r="D14" s="168">
        <f>D15+D25</f>
        <v>262.6399999999991</v>
      </c>
      <c r="G14" s="167">
        <f>'1 пр'!D107-'4 пр'!G13</f>
        <v>-262.6399999999994</v>
      </c>
    </row>
    <row r="15" spans="2:7" ht="36.75" customHeight="1">
      <c r="B15" s="166" t="s">
        <v>472</v>
      </c>
      <c r="C15" s="164" t="s">
        <v>475</v>
      </c>
      <c r="D15" s="168">
        <f>D16+D20</f>
        <v>262.6</v>
      </c>
      <c r="E15" s="178"/>
      <c r="G15" s="31">
        <f>'1 пр'!D16*0.1</f>
        <v>262.646</v>
      </c>
    </row>
    <row r="16" spans="2:7" ht="39.75" customHeight="1">
      <c r="B16" s="166" t="s">
        <v>473</v>
      </c>
      <c r="C16" s="164" t="s">
        <v>476</v>
      </c>
      <c r="D16" s="168">
        <f>D17</f>
        <v>418.6</v>
      </c>
      <c r="G16" s="167">
        <f>G15+G14</f>
        <v>0.006000000000597083</v>
      </c>
    </row>
    <row r="17" spans="2:4" ht="37.5" customHeight="1">
      <c r="B17" s="166" t="s">
        <v>495</v>
      </c>
      <c r="C17" s="164" t="s">
        <v>497</v>
      </c>
      <c r="D17" s="168">
        <f>D18</f>
        <v>418.6</v>
      </c>
    </row>
    <row r="18" spans="2:4" ht="33.75" customHeight="1">
      <c r="B18" s="166" t="s">
        <v>496</v>
      </c>
      <c r="C18" s="164" t="s">
        <v>498</v>
      </c>
      <c r="D18" s="168">
        <v>418.6</v>
      </c>
    </row>
    <row r="19" spans="2:4" ht="41.25" customHeight="1">
      <c r="B19" s="166" t="s">
        <v>537</v>
      </c>
      <c r="C19" s="164" t="s">
        <v>480</v>
      </c>
      <c r="D19" s="168">
        <f>D20</f>
        <v>-156</v>
      </c>
    </row>
    <row r="20" spans="2:4" ht="41.25" customHeight="1">
      <c r="B20" s="166" t="s">
        <v>538</v>
      </c>
      <c r="C20" s="164" t="s">
        <v>481</v>
      </c>
      <c r="D20" s="168">
        <f>D21+D23</f>
        <v>-156</v>
      </c>
    </row>
    <row r="21" spans="2:4" ht="54" customHeight="1">
      <c r="B21" s="166" t="s">
        <v>539</v>
      </c>
      <c r="C21" s="164" t="s">
        <v>482</v>
      </c>
      <c r="D21" s="168">
        <f>D22</f>
        <v>0</v>
      </c>
    </row>
    <row r="22" spans="2:4" ht="55.5" customHeight="1">
      <c r="B22" s="166" t="s">
        <v>540</v>
      </c>
      <c r="C22" s="164" t="s">
        <v>483</v>
      </c>
      <c r="D22" s="168">
        <v>0</v>
      </c>
    </row>
    <row r="23" spans="2:4" ht="52.5" customHeight="1">
      <c r="B23" s="166" t="s">
        <v>541</v>
      </c>
      <c r="C23" s="164" t="s">
        <v>484</v>
      </c>
      <c r="D23" s="168">
        <f>D24</f>
        <v>-156</v>
      </c>
    </row>
    <row r="24" spans="2:4" ht="52.5" customHeight="1">
      <c r="B24" s="166" t="s">
        <v>542</v>
      </c>
      <c r="C24" s="164" t="s">
        <v>485</v>
      </c>
      <c r="D24" s="168">
        <v>-156</v>
      </c>
    </row>
    <row r="25" spans="2:4" ht="33" customHeight="1">
      <c r="B25" s="166" t="s">
        <v>543</v>
      </c>
      <c r="C25" s="164" t="s">
        <v>486</v>
      </c>
      <c r="D25" s="168">
        <f>D26</f>
        <v>0.039999999999054126</v>
      </c>
    </row>
    <row r="26" spans="2:4" ht="17.25" customHeight="1">
      <c r="B26" s="166" t="s">
        <v>544</v>
      </c>
      <c r="C26" s="164" t="s">
        <v>487</v>
      </c>
      <c r="D26" s="168">
        <f>D27+D31</f>
        <v>0.039999999999054126</v>
      </c>
    </row>
    <row r="27" spans="2:4" ht="19.5" customHeight="1">
      <c r="B27" s="166" t="s">
        <v>122</v>
      </c>
      <c r="C27" s="164" t="s">
        <v>488</v>
      </c>
      <c r="D27" s="168">
        <f>D28</f>
        <v>-6086.06</v>
      </c>
    </row>
    <row r="28" spans="2:4" ht="18" customHeight="1">
      <c r="B28" s="166" t="s">
        <v>129</v>
      </c>
      <c r="C28" s="164" t="s">
        <v>489</v>
      </c>
      <c r="D28" s="168">
        <f>D29</f>
        <v>-6086.06</v>
      </c>
    </row>
    <row r="29" spans="2:4" ht="38.25" customHeight="1">
      <c r="B29" s="166" t="s">
        <v>130</v>
      </c>
      <c r="C29" s="164" t="s">
        <v>490</v>
      </c>
      <c r="D29" s="168">
        <f>D30</f>
        <v>-6086.06</v>
      </c>
    </row>
    <row r="30" spans="2:5" ht="15" customHeight="1">
      <c r="B30" s="166" t="s">
        <v>132</v>
      </c>
      <c r="C30" s="164" t="s">
        <v>491</v>
      </c>
      <c r="D30" s="168">
        <f>(D18+'1 пр'!D107)*-1</f>
        <v>-6086.06</v>
      </c>
      <c r="E30" s="179"/>
    </row>
    <row r="31" spans="2:4" ht="15" customHeight="1">
      <c r="B31" s="166" t="s">
        <v>135</v>
      </c>
      <c r="C31" s="164" t="s">
        <v>492</v>
      </c>
      <c r="D31" s="168">
        <f>D32</f>
        <v>6086.099999999999</v>
      </c>
    </row>
    <row r="32" spans="2:4" ht="18.75" customHeight="1">
      <c r="B32" s="166" t="s">
        <v>137</v>
      </c>
      <c r="C32" s="164" t="s">
        <v>493</v>
      </c>
      <c r="D32" s="168">
        <f>D33</f>
        <v>6086.099999999999</v>
      </c>
    </row>
    <row r="33" spans="2:4" ht="33.75" customHeight="1">
      <c r="B33" s="166" t="s">
        <v>210</v>
      </c>
      <c r="C33" s="164" t="s">
        <v>545</v>
      </c>
      <c r="D33" s="168">
        <f>D34</f>
        <v>6086.099999999999</v>
      </c>
    </row>
    <row r="34" spans="2:4" ht="15" customHeight="1">
      <c r="B34" s="166" t="s">
        <v>546</v>
      </c>
      <c r="C34" s="164" t="s">
        <v>494</v>
      </c>
      <c r="D34" s="168">
        <f>(D24*-1)+'4 пр'!G13</f>
        <v>6086.099999999999</v>
      </c>
    </row>
    <row r="36" ht="15" customHeight="1">
      <c r="D36" s="194"/>
    </row>
  </sheetData>
  <sheetProtection/>
  <mergeCells count="2">
    <mergeCell ref="B10:D10"/>
    <mergeCell ref="B11:D11"/>
  </mergeCells>
  <printOptions/>
  <pageMargins left="0.5905511811023623" right="0" top="0.3937007874015748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2.28125" style="27" customWidth="1"/>
    <col min="2" max="2" width="25.28125" style="27" customWidth="1"/>
    <col min="3" max="3" width="66.8515625" style="28" customWidth="1"/>
    <col min="4" max="16384" width="9.140625" style="27" customWidth="1"/>
  </cols>
  <sheetData>
    <row r="2" spans="1:3" ht="15">
      <c r="A2" s="98"/>
      <c r="B2" s="98"/>
      <c r="C2" s="99" t="s">
        <v>355</v>
      </c>
    </row>
    <row r="3" spans="1:3" ht="15">
      <c r="A3" s="98"/>
      <c r="B3" s="98"/>
      <c r="C3" s="100" t="s">
        <v>352</v>
      </c>
    </row>
    <row r="4" spans="1:3" ht="15">
      <c r="A4" s="98"/>
      <c r="B4" s="98"/>
      <c r="C4" s="99" t="s">
        <v>353</v>
      </c>
    </row>
    <row r="5" spans="1:3" ht="15">
      <c r="A5" s="98"/>
      <c r="B5" s="98"/>
      <c r="C5" s="101" t="s">
        <v>354</v>
      </c>
    </row>
    <row r="6" spans="1:3" ht="15">
      <c r="A6" s="98"/>
      <c r="B6" s="98"/>
      <c r="C6" s="102" t="s">
        <v>152</v>
      </c>
    </row>
    <row r="7" spans="1:3" ht="15">
      <c r="A7" s="98"/>
      <c r="B7" s="98"/>
      <c r="C7" s="103" t="s">
        <v>579</v>
      </c>
    </row>
    <row r="8" spans="1:3" ht="15">
      <c r="A8" s="227" t="s">
        <v>547</v>
      </c>
      <c r="B8" s="227"/>
      <c r="C8" s="227"/>
    </row>
    <row r="9" spans="1:3" ht="15">
      <c r="A9" s="227"/>
      <c r="B9" s="227"/>
      <c r="C9" s="227"/>
    </row>
    <row r="10" spans="1:3" ht="6" customHeight="1">
      <c r="A10" s="227"/>
      <c r="B10" s="227"/>
      <c r="C10" s="227"/>
    </row>
    <row r="11" spans="1:6" ht="6" customHeight="1">
      <c r="A11" s="227"/>
      <c r="B11" s="227"/>
      <c r="C11" s="227"/>
      <c r="F11" s="29"/>
    </row>
    <row r="12" spans="1:6" ht="15">
      <c r="A12" s="98"/>
      <c r="B12" s="98"/>
      <c r="C12" s="104"/>
      <c r="F12" s="29"/>
    </row>
    <row r="13" spans="1:6" ht="15.75" thickBot="1">
      <c r="A13" s="98"/>
      <c r="B13" s="98"/>
      <c r="C13" s="104"/>
      <c r="F13" s="29"/>
    </row>
    <row r="14" spans="1:3" ht="15">
      <c r="A14" s="230" t="s">
        <v>440</v>
      </c>
      <c r="B14" s="231"/>
      <c r="C14" s="105" t="s">
        <v>389</v>
      </c>
    </row>
    <row r="15" spans="1:3" ht="15" customHeight="1">
      <c r="A15" s="232" t="s">
        <v>106</v>
      </c>
      <c r="B15" s="234" t="s">
        <v>105</v>
      </c>
      <c r="C15" s="225" t="s">
        <v>107</v>
      </c>
    </row>
    <row r="16" spans="1:3" ht="65.25" customHeight="1">
      <c r="A16" s="233"/>
      <c r="B16" s="235"/>
      <c r="C16" s="226"/>
    </row>
    <row r="17" spans="1:3" ht="15">
      <c r="A17" s="106">
        <v>1</v>
      </c>
      <c r="B17" s="97">
        <v>2</v>
      </c>
      <c r="C17" s="93">
        <v>3</v>
      </c>
    </row>
    <row r="18" spans="1:3" ht="15">
      <c r="A18" s="106">
        <v>400</v>
      </c>
      <c r="B18" s="228" t="s">
        <v>390</v>
      </c>
      <c r="C18" s="229"/>
    </row>
    <row r="19" spans="1:3" ht="15">
      <c r="A19" s="222">
        <v>400</v>
      </c>
      <c r="B19" s="211" t="s">
        <v>391</v>
      </c>
      <c r="C19" s="224" t="s">
        <v>392</v>
      </c>
    </row>
    <row r="20" spans="1:3" ht="46.5" customHeight="1">
      <c r="A20" s="222"/>
      <c r="B20" s="211"/>
      <c r="C20" s="224"/>
    </row>
    <row r="21" spans="1:3" ht="15">
      <c r="A21" s="222">
        <v>400</v>
      </c>
      <c r="B21" s="211" t="s">
        <v>393</v>
      </c>
      <c r="C21" s="224" t="s">
        <v>392</v>
      </c>
    </row>
    <row r="22" spans="1:3" ht="46.5" customHeight="1">
      <c r="A22" s="222"/>
      <c r="B22" s="211"/>
      <c r="C22" s="224"/>
    </row>
    <row r="23" spans="1:3" ht="15">
      <c r="A23" s="222">
        <v>400</v>
      </c>
      <c r="B23" s="211" t="s">
        <v>394</v>
      </c>
      <c r="C23" s="224" t="s">
        <v>392</v>
      </c>
    </row>
    <row r="24" spans="1:3" ht="45" customHeight="1">
      <c r="A24" s="222"/>
      <c r="B24" s="211"/>
      <c r="C24" s="224"/>
    </row>
    <row r="25" spans="1:3" ht="15">
      <c r="A25" s="222">
        <v>400</v>
      </c>
      <c r="B25" s="211" t="s">
        <v>375</v>
      </c>
      <c r="C25" s="224" t="s">
        <v>274</v>
      </c>
    </row>
    <row r="26" spans="1:3" ht="58.5" customHeight="1">
      <c r="A26" s="222"/>
      <c r="B26" s="211"/>
      <c r="C26" s="224"/>
    </row>
    <row r="27" spans="1:3" ht="15">
      <c r="A27" s="222">
        <v>400</v>
      </c>
      <c r="B27" s="211" t="s">
        <v>395</v>
      </c>
      <c r="C27" s="224" t="s">
        <v>450</v>
      </c>
    </row>
    <row r="28" spans="1:3" ht="62.25" customHeight="1">
      <c r="A28" s="222"/>
      <c r="B28" s="211"/>
      <c r="C28" s="224"/>
    </row>
    <row r="29" spans="1:3" ht="15">
      <c r="A29" s="222">
        <v>400</v>
      </c>
      <c r="B29" s="211" t="s">
        <v>396</v>
      </c>
      <c r="C29" s="224" t="s">
        <v>277</v>
      </c>
    </row>
    <row r="30" spans="1:3" ht="30.75" customHeight="1">
      <c r="A30" s="222"/>
      <c r="B30" s="211"/>
      <c r="C30" s="224"/>
    </row>
    <row r="31" spans="1:3" ht="39.75" customHeight="1">
      <c r="A31" s="222">
        <v>400</v>
      </c>
      <c r="B31" s="211" t="s">
        <v>397</v>
      </c>
      <c r="C31" s="224" t="s">
        <v>398</v>
      </c>
    </row>
    <row r="32" spans="1:3" ht="21" customHeight="1">
      <c r="A32" s="222"/>
      <c r="B32" s="211"/>
      <c r="C32" s="224"/>
    </row>
    <row r="33" spans="1:3" ht="28.5" customHeight="1">
      <c r="A33" s="107">
        <v>400</v>
      </c>
      <c r="B33" s="108" t="s">
        <v>377</v>
      </c>
      <c r="C33" s="109" t="s">
        <v>376</v>
      </c>
    </row>
    <row r="34" spans="1:3" ht="28.5" customHeight="1">
      <c r="A34" s="107">
        <v>400</v>
      </c>
      <c r="B34" s="108" t="s">
        <v>378</v>
      </c>
      <c r="C34" s="109" t="s">
        <v>379</v>
      </c>
    </row>
    <row r="35" spans="1:3" ht="28.5" customHeight="1">
      <c r="A35" s="107">
        <v>400</v>
      </c>
      <c r="B35" s="108" t="s">
        <v>381</v>
      </c>
      <c r="C35" s="109" t="s">
        <v>380</v>
      </c>
    </row>
    <row r="36" spans="1:3" ht="15">
      <c r="A36" s="222">
        <v>400</v>
      </c>
      <c r="B36" s="211" t="s">
        <v>382</v>
      </c>
      <c r="C36" s="224" t="s">
        <v>399</v>
      </c>
    </row>
    <row r="37" spans="1:3" ht="61.5" customHeight="1">
      <c r="A37" s="222"/>
      <c r="B37" s="211"/>
      <c r="C37" s="224"/>
    </row>
    <row r="38" spans="1:3" ht="15">
      <c r="A38" s="222">
        <v>400</v>
      </c>
      <c r="B38" s="211" t="s">
        <v>383</v>
      </c>
      <c r="C38" s="224" t="s">
        <v>400</v>
      </c>
    </row>
    <row r="39" spans="1:3" ht="60" customHeight="1">
      <c r="A39" s="222"/>
      <c r="B39" s="211"/>
      <c r="C39" s="224"/>
    </row>
    <row r="40" spans="1:3" ht="75" customHeight="1">
      <c r="A40" s="107">
        <v>400</v>
      </c>
      <c r="B40" s="108" t="s">
        <v>384</v>
      </c>
      <c r="C40" s="109" t="s">
        <v>407</v>
      </c>
    </row>
    <row r="41" spans="1:3" ht="27.75" customHeight="1">
      <c r="A41" s="107">
        <v>400</v>
      </c>
      <c r="B41" s="108" t="s">
        <v>386</v>
      </c>
      <c r="C41" s="120" t="s">
        <v>570</v>
      </c>
    </row>
    <row r="42" spans="1:3" ht="18.75" customHeight="1">
      <c r="A42" s="107">
        <v>400</v>
      </c>
      <c r="B42" s="108" t="s">
        <v>385</v>
      </c>
      <c r="C42" s="109" t="s">
        <v>332</v>
      </c>
    </row>
    <row r="43" spans="1:3" ht="26.25" customHeight="1">
      <c r="A43" s="107">
        <v>400</v>
      </c>
      <c r="B43" s="108" t="s">
        <v>357</v>
      </c>
      <c r="C43" s="109" t="s">
        <v>358</v>
      </c>
    </row>
    <row r="44" spans="1:3" ht="21" customHeight="1">
      <c r="A44" s="107">
        <v>400</v>
      </c>
      <c r="B44" s="108" t="s">
        <v>408</v>
      </c>
      <c r="C44" s="110" t="s">
        <v>409</v>
      </c>
    </row>
    <row r="45" spans="1:3" ht="24.75" customHeight="1">
      <c r="A45" s="107">
        <v>400</v>
      </c>
      <c r="B45" s="108" t="s">
        <v>410</v>
      </c>
      <c r="C45" s="110" t="s">
        <v>411</v>
      </c>
    </row>
    <row r="46" spans="1:3" ht="28.5" customHeight="1">
      <c r="A46" s="107">
        <v>400</v>
      </c>
      <c r="B46" s="108" t="s">
        <v>412</v>
      </c>
      <c r="C46" s="110" t="s">
        <v>293</v>
      </c>
    </row>
    <row r="47" spans="1:3" ht="58.5" customHeight="1">
      <c r="A47" s="107">
        <v>400</v>
      </c>
      <c r="B47" s="108" t="s">
        <v>127</v>
      </c>
      <c r="C47" s="110" t="s">
        <v>413</v>
      </c>
    </row>
    <row r="48" spans="1:3" ht="42.75" customHeight="1">
      <c r="A48" s="107">
        <v>400</v>
      </c>
      <c r="B48" s="108" t="s">
        <v>128</v>
      </c>
      <c r="C48" s="110" t="s">
        <v>414</v>
      </c>
    </row>
    <row r="49" spans="1:3" ht="39" customHeight="1">
      <c r="A49" s="107">
        <v>400</v>
      </c>
      <c r="B49" s="108" t="s">
        <v>415</v>
      </c>
      <c r="C49" s="110" t="s">
        <v>416</v>
      </c>
    </row>
    <row r="50" spans="1:3" ht="18" customHeight="1">
      <c r="A50" s="111">
        <v>400</v>
      </c>
      <c r="B50" s="96" t="s">
        <v>417</v>
      </c>
      <c r="C50" s="110" t="s">
        <v>446</v>
      </c>
    </row>
    <row r="51" spans="1:3" ht="43.5" customHeight="1">
      <c r="A51" s="107">
        <v>400</v>
      </c>
      <c r="B51" s="108" t="s">
        <v>418</v>
      </c>
      <c r="C51" s="113" t="s">
        <v>419</v>
      </c>
    </row>
    <row r="52" spans="1:3" ht="28.5" customHeight="1">
      <c r="A52" s="107">
        <v>400</v>
      </c>
      <c r="B52" s="108" t="s">
        <v>420</v>
      </c>
      <c r="C52" s="110" t="s">
        <v>423</v>
      </c>
    </row>
    <row r="53" spans="1:3" ht="28.5">
      <c r="A53" s="111">
        <v>400</v>
      </c>
      <c r="B53" s="96" t="s">
        <v>442</v>
      </c>
      <c r="C53" s="112" t="s">
        <v>230</v>
      </c>
    </row>
    <row r="54" spans="1:3" ht="44.25" customHeight="1">
      <c r="A54" s="107">
        <v>400</v>
      </c>
      <c r="B54" s="108" t="s">
        <v>441</v>
      </c>
      <c r="C54" s="110" t="s">
        <v>445</v>
      </c>
    </row>
    <row r="55" spans="1:3" ht="21.75" customHeight="1">
      <c r="A55" s="111">
        <v>400</v>
      </c>
      <c r="B55" s="96" t="s">
        <v>424</v>
      </c>
      <c r="C55" s="112" t="s">
        <v>359</v>
      </c>
    </row>
    <row r="56" spans="1:3" ht="28.5">
      <c r="A56" s="107">
        <v>400</v>
      </c>
      <c r="B56" s="108" t="s">
        <v>425</v>
      </c>
      <c r="C56" s="110" t="s">
        <v>416</v>
      </c>
    </row>
    <row r="57" spans="1:3" ht="30" customHeight="1">
      <c r="A57" s="107">
        <v>400</v>
      </c>
      <c r="B57" s="108" t="s">
        <v>426</v>
      </c>
      <c r="C57" s="110" t="s">
        <v>324</v>
      </c>
    </row>
    <row r="58" spans="1:3" ht="47.25" customHeight="1">
      <c r="A58" s="107">
        <v>400</v>
      </c>
      <c r="B58" s="108" t="s">
        <v>403</v>
      </c>
      <c r="C58" s="114" t="s">
        <v>356</v>
      </c>
    </row>
    <row r="59" spans="1:3" ht="46.5" customHeight="1">
      <c r="A59" s="107">
        <v>400</v>
      </c>
      <c r="B59" s="108" t="s">
        <v>228</v>
      </c>
      <c r="C59" s="114" t="s">
        <v>356</v>
      </c>
    </row>
    <row r="60" spans="1:3" ht="21" customHeight="1">
      <c r="A60" s="107">
        <v>400</v>
      </c>
      <c r="B60" s="108" t="s">
        <v>11</v>
      </c>
      <c r="C60" s="114" t="s">
        <v>387</v>
      </c>
    </row>
    <row r="61" spans="1:3" ht="27.75" customHeight="1">
      <c r="A61" s="107">
        <v>400</v>
      </c>
      <c r="B61" s="108" t="s">
        <v>427</v>
      </c>
      <c r="C61" s="110" t="s">
        <v>428</v>
      </c>
    </row>
    <row r="62" spans="1:3" ht="15">
      <c r="A62" s="222">
        <v>400</v>
      </c>
      <c r="B62" s="211" t="s">
        <v>429</v>
      </c>
      <c r="C62" s="209" t="s">
        <v>430</v>
      </c>
    </row>
    <row r="63" spans="1:3" ht="27.75" customHeight="1" thickBot="1">
      <c r="A63" s="208"/>
      <c r="B63" s="223"/>
      <c r="C63" s="210"/>
    </row>
    <row r="64" ht="29.25" customHeight="1">
      <c r="C64" s="27"/>
    </row>
    <row r="65" spans="1:3" ht="18.75" customHeight="1">
      <c r="A65" s="61"/>
      <c r="B65" s="61"/>
      <c r="C65" s="61"/>
    </row>
  </sheetData>
  <sheetProtection/>
  <mergeCells count="36">
    <mergeCell ref="A27:A28"/>
    <mergeCell ref="B25:B26"/>
    <mergeCell ref="B27:B28"/>
    <mergeCell ref="C27:C28"/>
    <mergeCell ref="C25:C26"/>
    <mergeCell ref="A25:A26"/>
    <mergeCell ref="A8:C11"/>
    <mergeCell ref="B18:C18"/>
    <mergeCell ref="C19:C20"/>
    <mergeCell ref="A14:B14"/>
    <mergeCell ref="A15:A16"/>
    <mergeCell ref="B15:B16"/>
    <mergeCell ref="C23:C24"/>
    <mergeCell ref="B21:B22"/>
    <mergeCell ref="C15:C16"/>
    <mergeCell ref="A19:A20"/>
    <mergeCell ref="B19:B20"/>
    <mergeCell ref="A21:A22"/>
    <mergeCell ref="A23:A24"/>
    <mergeCell ref="C21:C22"/>
    <mergeCell ref="B23:B24"/>
    <mergeCell ref="C38:C39"/>
    <mergeCell ref="C29:C30"/>
    <mergeCell ref="C31:C32"/>
    <mergeCell ref="B29:B30"/>
    <mergeCell ref="C36:C37"/>
    <mergeCell ref="A29:A30"/>
    <mergeCell ref="A62:A63"/>
    <mergeCell ref="A38:A39"/>
    <mergeCell ref="C62:C63"/>
    <mergeCell ref="A31:A32"/>
    <mergeCell ref="B31:B32"/>
    <mergeCell ref="B62:B63"/>
    <mergeCell ref="B38:B39"/>
    <mergeCell ref="A36:A37"/>
    <mergeCell ref="B36:B37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64">
      <selection activeCell="G65" sqref="G65"/>
    </sheetView>
  </sheetViews>
  <sheetFormatPr defaultColWidth="9.140625" defaultRowHeight="12.75"/>
  <cols>
    <col min="1" max="1" width="38.421875" style="51" customWidth="1"/>
    <col min="2" max="2" width="6.7109375" style="51" customWidth="1"/>
    <col min="3" max="3" width="7.140625" style="52" customWidth="1"/>
    <col min="4" max="4" width="8.57421875" style="52" customWidth="1"/>
    <col min="5" max="5" width="11.00390625" style="52" customWidth="1"/>
    <col min="6" max="6" width="7.28125" style="52" customWidth="1"/>
    <col min="7" max="7" width="14.140625" style="54" customWidth="1"/>
    <col min="8" max="16384" width="9.140625" style="51" customWidth="1"/>
  </cols>
  <sheetData>
    <row r="1" spans="4:7" ht="25.5" customHeight="1">
      <c r="D1" s="237"/>
      <c r="E1" s="237"/>
      <c r="F1" s="237"/>
      <c r="G1" s="237"/>
    </row>
    <row r="2" spans="4:6" ht="15.75">
      <c r="D2" s="53" t="s">
        <v>457</v>
      </c>
      <c r="F2" s="54"/>
    </row>
    <row r="3" spans="4:6" ht="15.75">
      <c r="D3" s="55" t="s">
        <v>352</v>
      </c>
      <c r="F3" s="54"/>
    </row>
    <row r="4" spans="4:6" ht="15.75">
      <c r="D4" s="53" t="s">
        <v>503</v>
      </c>
      <c r="F4" s="54"/>
    </row>
    <row r="5" spans="4:6" ht="15.75">
      <c r="D5" s="56" t="s">
        <v>354</v>
      </c>
      <c r="F5" s="54"/>
    </row>
    <row r="6" spans="4:6" ht="17.25" customHeight="1">
      <c r="D6" s="57" t="s">
        <v>153</v>
      </c>
      <c r="F6" s="54"/>
    </row>
    <row r="7" spans="4:6" ht="15.75">
      <c r="D7" s="58" t="s">
        <v>0</v>
      </c>
      <c r="E7" s="59"/>
      <c r="F7" s="54"/>
    </row>
    <row r="8" spans="5:6" ht="15.75">
      <c r="E8" s="60"/>
      <c r="F8" s="59"/>
    </row>
    <row r="9" spans="1:7" ht="15.75">
      <c r="A9" s="236" t="s">
        <v>154</v>
      </c>
      <c r="B9" s="236"/>
      <c r="C9" s="236"/>
      <c r="D9" s="236"/>
      <c r="E9" s="236"/>
      <c r="F9" s="236"/>
      <c r="G9" s="236"/>
    </row>
    <row r="10" spans="1:7" ht="15.75">
      <c r="A10" s="236"/>
      <c r="B10" s="236"/>
      <c r="C10" s="236"/>
      <c r="D10" s="236"/>
      <c r="E10" s="236"/>
      <c r="F10" s="236"/>
      <c r="G10" s="236"/>
    </row>
    <row r="11" spans="1:7" ht="16.5" thickBot="1">
      <c r="A11" s="122"/>
      <c r="B11" s="122"/>
      <c r="C11" s="123"/>
      <c r="D11" s="123"/>
      <c r="E11" s="124"/>
      <c r="F11" s="124"/>
      <c r="G11" s="125" t="s">
        <v>203</v>
      </c>
    </row>
    <row r="12" spans="1:7" ht="63">
      <c r="A12" s="126"/>
      <c r="B12" s="127"/>
      <c r="C12" s="128" t="s">
        <v>15</v>
      </c>
      <c r="D12" s="128" t="s">
        <v>16</v>
      </c>
      <c r="E12" s="128" t="s">
        <v>17</v>
      </c>
      <c r="F12" s="128" t="s">
        <v>18</v>
      </c>
      <c r="G12" s="129" t="s">
        <v>155</v>
      </c>
    </row>
    <row r="13" spans="1:7" ht="15.75">
      <c r="A13" s="130" t="s">
        <v>19</v>
      </c>
      <c r="B13" s="48"/>
      <c r="C13" s="49"/>
      <c r="D13" s="49"/>
      <c r="E13" s="49"/>
      <c r="F13" s="49"/>
      <c r="G13" s="198">
        <f>G14+G42+G50+G65+G84+G122+G126+G132+G136</f>
        <v>5930.099999999999</v>
      </c>
    </row>
    <row r="14" spans="1:7" ht="15.75">
      <c r="A14" s="131" t="s">
        <v>334</v>
      </c>
      <c r="B14" s="50">
        <v>400</v>
      </c>
      <c r="C14" s="49" t="s">
        <v>20</v>
      </c>
      <c r="D14" s="49"/>
      <c r="E14" s="49"/>
      <c r="F14" s="49"/>
      <c r="G14" s="199">
        <f>G15+G19+G33+G29+G25+G27</f>
        <v>2534.7999999999997</v>
      </c>
    </row>
    <row r="15" spans="1:7" ht="45" customHeight="1">
      <c r="A15" s="131" t="s">
        <v>21</v>
      </c>
      <c r="B15" s="116">
        <v>400</v>
      </c>
      <c r="C15" s="117" t="s">
        <v>20</v>
      </c>
      <c r="D15" s="117" t="s">
        <v>22</v>
      </c>
      <c r="E15" s="117"/>
      <c r="F15" s="117"/>
      <c r="G15" s="132">
        <f>G16</f>
        <v>557.2</v>
      </c>
    </row>
    <row r="16" spans="1:7" ht="78.75">
      <c r="A16" s="131" t="s">
        <v>23</v>
      </c>
      <c r="B16" s="116">
        <v>400</v>
      </c>
      <c r="C16" s="117" t="s">
        <v>20</v>
      </c>
      <c r="D16" s="117" t="s">
        <v>22</v>
      </c>
      <c r="E16" s="117" t="s">
        <v>25</v>
      </c>
      <c r="F16" s="117"/>
      <c r="G16" s="132">
        <f>G17</f>
        <v>557.2</v>
      </c>
    </row>
    <row r="17" spans="1:7" ht="15.75">
      <c r="A17" s="131" t="s">
        <v>335</v>
      </c>
      <c r="B17" s="116">
        <v>400</v>
      </c>
      <c r="C17" s="117" t="s">
        <v>20</v>
      </c>
      <c r="D17" s="117" t="s">
        <v>22</v>
      </c>
      <c r="E17" s="117" t="s">
        <v>25</v>
      </c>
      <c r="F17" s="117"/>
      <c r="G17" s="132">
        <f>G18</f>
        <v>557.2</v>
      </c>
    </row>
    <row r="18" spans="1:7" ht="46.5" customHeight="1">
      <c r="A18" s="131" t="s">
        <v>525</v>
      </c>
      <c r="B18" s="116">
        <v>400</v>
      </c>
      <c r="C18" s="117" t="s">
        <v>20</v>
      </c>
      <c r="D18" s="117" t="s">
        <v>22</v>
      </c>
      <c r="E18" s="117" t="s">
        <v>25</v>
      </c>
      <c r="F18" s="117" t="s">
        <v>464</v>
      </c>
      <c r="G18" s="132">
        <v>557.2</v>
      </c>
    </row>
    <row r="19" spans="1:7" ht="74.25" customHeight="1">
      <c r="A19" s="131" t="s">
        <v>26</v>
      </c>
      <c r="B19" s="116">
        <v>400</v>
      </c>
      <c r="C19" s="117" t="s">
        <v>20</v>
      </c>
      <c r="D19" s="117" t="s">
        <v>27</v>
      </c>
      <c r="E19" s="117"/>
      <c r="F19" s="117"/>
      <c r="G19" s="132">
        <f>G20</f>
        <v>234.5</v>
      </c>
    </row>
    <row r="20" spans="1:7" ht="74.25" customHeight="1">
      <c r="A20" s="131" t="s">
        <v>23</v>
      </c>
      <c r="B20" s="116">
        <v>400</v>
      </c>
      <c r="C20" s="117" t="s">
        <v>20</v>
      </c>
      <c r="D20" s="117" t="s">
        <v>27</v>
      </c>
      <c r="E20" s="117" t="s">
        <v>24</v>
      </c>
      <c r="F20" s="117"/>
      <c r="G20" s="132">
        <f>G21</f>
        <v>234.5</v>
      </c>
    </row>
    <row r="21" spans="1:7" ht="15.75">
      <c r="A21" s="131" t="s">
        <v>336</v>
      </c>
      <c r="B21" s="116">
        <v>400</v>
      </c>
      <c r="C21" s="117" t="s">
        <v>20</v>
      </c>
      <c r="D21" s="117" t="s">
        <v>27</v>
      </c>
      <c r="E21" s="117" t="s">
        <v>28</v>
      </c>
      <c r="F21" s="117"/>
      <c r="G21" s="132">
        <f>G22</f>
        <v>234.5</v>
      </c>
    </row>
    <row r="22" spans="1:7" ht="63">
      <c r="A22" s="131" t="s">
        <v>549</v>
      </c>
      <c r="B22" s="116">
        <v>400</v>
      </c>
      <c r="C22" s="117" t="s">
        <v>20</v>
      </c>
      <c r="D22" s="117" t="s">
        <v>27</v>
      </c>
      <c r="E22" s="117" t="s">
        <v>28</v>
      </c>
      <c r="F22" s="117" t="s">
        <v>464</v>
      </c>
      <c r="G22" s="132">
        <v>234.5</v>
      </c>
    </row>
    <row r="23" spans="1:7" ht="31.5" hidden="1">
      <c r="A23" s="131" t="s">
        <v>31</v>
      </c>
      <c r="B23" s="116">
        <v>400</v>
      </c>
      <c r="C23" s="117" t="s">
        <v>20</v>
      </c>
      <c r="D23" s="117" t="s">
        <v>30</v>
      </c>
      <c r="E23" s="117" t="s">
        <v>32</v>
      </c>
      <c r="F23" s="117"/>
      <c r="G23" s="132"/>
    </row>
    <row r="24" spans="1:7" ht="15.75" hidden="1">
      <c r="A24" s="131" t="s">
        <v>367</v>
      </c>
      <c r="B24" s="116">
        <v>400</v>
      </c>
      <c r="C24" s="117" t="s">
        <v>20</v>
      </c>
      <c r="D24" s="117" t="s">
        <v>30</v>
      </c>
      <c r="E24" s="117" t="s">
        <v>32</v>
      </c>
      <c r="F24" s="117" t="s">
        <v>29</v>
      </c>
      <c r="G24" s="132"/>
    </row>
    <row r="25" spans="1:7" ht="15.75">
      <c r="A25" s="131" t="s">
        <v>10</v>
      </c>
      <c r="B25" s="116">
        <v>400</v>
      </c>
      <c r="C25" s="117" t="s">
        <v>20</v>
      </c>
      <c r="D25" s="117" t="s">
        <v>30</v>
      </c>
      <c r="E25" s="117" t="s">
        <v>28</v>
      </c>
      <c r="F25" s="117"/>
      <c r="G25" s="132">
        <f>G26</f>
        <v>290.7</v>
      </c>
    </row>
    <row r="26" spans="1:7" ht="47.25" customHeight="1">
      <c r="A26" s="131" t="s">
        <v>525</v>
      </c>
      <c r="B26" s="116">
        <v>400</v>
      </c>
      <c r="C26" s="117" t="s">
        <v>20</v>
      </c>
      <c r="D26" s="117" t="s">
        <v>30</v>
      </c>
      <c r="E26" s="117" t="s">
        <v>28</v>
      </c>
      <c r="F26" s="117" t="s">
        <v>464</v>
      </c>
      <c r="G26" s="132">
        <v>290.7</v>
      </c>
    </row>
    <row r="27" spans="1:7" ht="17.25" customHeight="1">
      <c r="A27" s="174" t="s">
        <v>163</v>
      </c>
      <c r="B27" s="116">
        <v>400</v>
      </c>
      <c r="C27" s="117" t="s">
        <v>20</v>
      </c>
      <c r="D27" s="117" t="s">
        <v>197</v>
      </c>
      <c r="E27" s="117" t="s">
        <v>404</v>
      </c>
      <c r="F27" s="117"/>
      <c r="G27" s="132">
        <f>G28</f>
        <v>150</v>
      </c>
    </row>
    <row r="28" spans="1:7" ht="47.25" customHeight="1">
      <c r="A28" s="131" t="s">
        <v>548</v>
      </c>
      <c r="B28" s="116"/>
      <c r="C28" s="117" t="s">
        <v>20</v>
      </c>
      <c r="D28" s="117" t="s">
        <v>197</v>
      </c>
      <c r="E28" s="117" t="s">
        <v>404</v>
      </c>
      <c r="F28" s="117" t="s">
        <v>465</v>
      </c>
      <c r="G28" s="132">
        <v>150</v>
      </c>
    </row>
    <row r="29" spans="1:7" ht="15.75">
      <c r="A29" s="131" t="s">
        <v>339</v>
      </c>
      <c r="B29" s="116">
        <v>400</v>
      </c>
      <c r="C29" s="117" t="s">
        <v>20</v>
      </c>
      <c r="D29" s="117" t="s">
        <v>76</v>
      </c>
      <c r="E29" s="117" t="s">
        <v>33</v>
      </c>
      <c r="F29" s="117"/>
      <c r="G29" s="132">
        <f>G30</f>
        <v>22.1</v>
      </c>
    </row>
    <row r="30" spans="1:7" ht="15.75">
      <c r="A30" s="131" t="s">
        <v>339</v>
      </c>
      <c r="B30" s="116">
        <v>400</v>
      </c>
      <c r="C30" s="117" t="s">
        <v>20</v>
      </c>
      <c r="D30" s="117" t="s">
        <v>76</v>
      </c>
      <c r="E30" s="117" t="s">
        <v>34</v>
      </c>
      <c r="F30" s="117"/>
      <c r="G30" s="132">
        <f>G31</f>
        <v>22.1</v>
      </c>
    </row>
    <row r="31" spans="1:7" ht="31.5">
      <c r="A31" s="131" t="s">
        <v>35</v>
      </c>
      <c r="B31" s="116">
        <v>400</v>
      </c>
      <c r="C31" s="117" t="s">
        <v>20</v>
      </c>
      <c r="D31" s="117" t="s">
        <v>76</v>
      </c>
      <c r="E31" s="117" t="s">
        <v>36</v>
      </c>
      <c r="F31" s="117"/>
      <c r="G31" s="132">
        <f>G32</f>
        <v>22.1</v>
      </c>
    </row>
    <row r="32" spans="1:7" ht="47.25">
      <c r="A32" s="131" t="s">
        <v>548</v>
      </c>
      <c r="B32" s="116">
        <v>400</v>
      </c>
      <c r="C32" s="117" t="s">
        <v>20</v>
      </c>
      <c r="D32" s="117" t="s">
        <v>76</v>
      </c>
      <c r="E32" s="117" t="s">
        <v>36</v>
      </c>
      <c r="F32" s="117" t="s">
        <v>465</v>
      </c>
      <c r="G32" s="132">
        <v>22.1</v>
      </c>
    </row>
    <row r="33" spans="1:7" ht="31.5">
      <c r="A33" s="131" t="s">
        <v>37</v>
      </c>
      <c r="B33" s="116">
        <v>400</v>
      </c>
      <c r="C33" s="117" t="s">
        <v>20</v>
      </c>
      <c r="D33" s="117" t="s">
        <v>77</v>
      </c>
      <c r="E33" s="117"/>
      <c r="F33" s="117"/>
      <c r="G33" s="132">
        <f>G34+G40</f>
        <v>1280.3</v>
      </c>
    </row>
    <row r="34" spans="1:7" ht="74.25" customHeight="1">
      <c r="A34" s="131" t="s">
        <v>23</v>
      </c>
      <c r="B34" s="116">
        <v>400</v>
      </c>
      <c r="C34" s="117" t="s">
        <v>20</v>
      </c>
      <c r="D34" s="117" t="s">
        <v>77</v>
      </c>
      <c r="E34" s="117" t="s">
        <v>24</v>
      </c>
      <c r="F34" s="117"/>
      <c r="G34" s="132">
        <f>G35</f>
        <v>917.3</v>
      </c>
    </row>
    <row r="35" spans="1:7" ht="15.75">
      <c r="A35" s="131" t="s">
        <v>336</v>
      </c>
      <c r="B35" s="116">
        <v>400</v>
      </c>
      <c r="C35" s="117" t="s">
        <v>20</v>
      </c>
      <c r="D35" s="117" t="s">
        <v>77</v>
      </c>
      <c r="E35" s="117" t="s">
        <v>28</v>
      </c>
      <c r="F35" s="117"/>
      <c r="G35" s="132">
        <f>G36+G39</f>
        <v>917.3</v>
      </c>
    </row>
    <row r="36" spans="1:7" ht="63">
      <c r="A36" s="131" t="s">
        <v>525</v>
      </c>
      <c r="B36" s="116">
        <v>400</v>
      </c>
      <c r="C36" s="117" t="s">
        <v>20</v>
      </c>
      <c r="D36" s="117" t="s">
        <v>77</v>
      </c>
      <c r="E36" s="117" t="s">
        <v>28</v>
      </c>
      <c r="F36" s="117" t="s">
        <v>464</v>
      </c>
      <c r="G36" s="132">
        <f>'бюджетная роспись'!G27+'бюджетная роспись'!G28</f>
        <v>824.3</v>
      </c>
    </row>
    <row r="37" spans="1:7" ht="75" customHeight="1" hidden="1">
      <c r="A37" s="131" t="s">
        <v>38</v>
      </c>
      <c r="B37" s="116">
        <v>400</v>
      </c>
      <c r="C37" s="117" t="s">
        <v>20</v>
      </c>
      <c r="D37" s="117" t="s">
        <v>77</v>
      </c>
      <c r="E37" s="117" t="s">
        <v>39</v>
      </c>
      <c r="F37" s="117"/>
      <c r="G37" s="132">
        <f>G38</f>
        <v>0</v>
      </c>
    </row>
    <row r="38" spans="1:7" ht="15.75" hidden="1">
      <c r="A38" s="131" t="s">
        <v>367</v>
      </c>
      <c r="B38" s="116">
        <v>400</v>
      </c>
      <c r="C38" s="117" t="s">
        <v>20</v>
      </c>
      <c r="D38" s="117" t="s">
        <v>77</v>
      </c>
      <c r="E38" s="117" t="s">
        <v>39</v>
      </c>
      <c r="F38" s="117" t="s">
        <v>29</v>
      </c>
      <c r="G38" s="132">
        <v>0</v>
      </c>
    </row>
    <row r="39" spans="1:7" ht="47.25">
      <c r="A39" s="131" t="s">
        <v>548</v>
      </c>
      <c r="B39" s="116">
        <v>400</v>
      </c>
      <c r="C39" s="117" t="s">
        <v>20</v>
      </c>
      <c r="D39" s="117" t="s">
        <v>77</v>
      </c>
      <c r="E39" s="117" t="s">
        <v>28</v>
      </c>
      <c r="F39" s="117" t="s">
        <v>465</v>
      </c>
      <c r="G39" s="132">
        <f>'бюджетная роспись'!G29+'бюджетная роспись'!G30+'бюджетная роспись'!G31+'бюджетная роспись'!G32+'бюджетная роспись'!G33+'бюджетная роспись'!G34+'бюджетная роспись'!G35+'бюджетная роспись'!G36</f>
        <v>93</v>
      </c>
    </row>
    <row r="40" spans="1:7" ht="110.25">
      <c r="A40" s="78" t="s">
        <v>173</v>
      </c>
      <c r="B40" s="116">
        <v>400</v>
      </c>
      <c r="C40" s="117" t="s">
        <v>20</v>
      </c>
      <c r="D40" s="117" t="s">
        <v>77</v>
      </c>
      <c r="E40" s="170">
        <v>7953401</v>
      </c>
      <c r="F40" s="117"/>
      <c r="G40" s="132">
        <f>G41</f>
        <v>363</v>
      </c>
    </row>
    <row r="41" spans="1:7" ht="47.25">
      <c r="A41" s="131" t="s">
        <v>290</v>
      </c>
      <c r="B41" s="116">
        <v>400</v>
      </c>
      <c r="C41" s="117" t="s">
        <v>20</v>
      </c>
      <c r="D41" s="117" t="s">
        <v>77</v>
      </c>
      <c r="E41" s="170">
        <v>7953401</v>
      </c>
      <c r="F41" s="117" t="s">
        <v>465</v>
      </c>
      <c r="G41" s="132">
        <f>'бюджетная роспись'!G37</f>
        <v>363</v>
      </c>
    </row>
    <row r="42" spans="1:7" ht="15.75">
      <c r="A42" s="137" t="s">
        <v>371</v>
      </c>
      <c r="B42" s="116">
        <v>400</v>
      </c>
      <c r="C42" s="117" t="s">
        <v>78</v>
      </c>
      <c r="D42" s="117"/>
      <c r="E42" s="117"/>
      <c r="F42" s="117"/>
      <c r="G42" s="136">
        <f>G44+G47</f>
        <v>162.74999999999997</v>
      </c>
    </row>
    <row r="43" spans="1:7" ht="34.5" customHeight="1">
      <c r="A43" s="131" t="s">
        <v>79</v>
      </c>
      <c r="B43" s="116">
        <v>400</v>
      </c>
      <c r="C43" s="117" t="s">
        <v>78</v>
      </c>
      <c r="D43" s="117" t="s">
        <v>80</v>
      </c>
      <c r="E43" s="117"/>
      <c r="F43" s="117"/>
      <c r="G43" s="136">
        <f>G44</f>
        <v>162.74999999999997</v>
      </c>
    </row>
    <row r="44" spans="1:7" ht="31.5">
      <c r="A44" s="131" t="s">
        <v>70</v>
      </c>
      <c r="B44" s="116">
        <v>400</v>
      </c>
      <c r="C44" s="117" t="s">
        <v>78</v>
      </c>
      <c r="D44" s="117" t="s">
        <v>80</v>
      </c>
      <c r="E44" s="117" t="s">
        <v>71</v>
      </c>
      <c r="F44" s="117"/>
      <c r="G44" s="136">
        <f>G45</f>
        <v>162.74999999999997</v>
      </c>
    </row>
    <row r="45" spans="1:7" ht="47.25">
      <c r="A45" s="131" t="s">
        <v>74</v>
      </c>
      <c r="B45" s="116">
        <v>400</v>
      </c>
      <c r="C45" s="117" t="s">
        <v>78</v>
      </c>
      <c r="D45" s="117" t="s">
        <v>80</v>
      </c>
      <c r="E45" s="117" t="s">
        <v>75</v>
      </c>
      <c r="F45" s="117"/>
      <c r="G45" s="136">
        <f>G46+G49</f>
        <v>162.74999999999997</v>
      </c>
    </row>
    <row r="46" spans="1:7" ht="63">
      <c r="A46" s="131" t="s">
        <v>525</v>
      </c>
      <c r="B46" s="116">
        <v>400</v>
      </c>
      <c r="C46" s="117" t="s">
        <v>78</v>
      </c>
      <c r="D46" s="117" t="s">
        <v>80</v>
      </c>
      <c r="E46" s="117" t="s">
        <v>75</v>
      </c>
      <c r="F46" s="117" t="s">
        <v>464</v>
      </c>
      <c r="G46" s="136">
        <f>'бюджетная роспись'!G44</f>
        <v>139.39999999999998</v>
      </c>
    </row>
    <row r="47" spans="1:7" ht="15.75" hidden="1">
      <c r="A47" s="131"/>
      <c r="B47" s="116">
        <v>400</v>
      </c>
      <c r="C47" s="117"/>
      <c r="D47" s="117"/>
      <c r="E47" s="117"/>
      <c r="F47" s="117"/>
      <c r="G47" s="132"/>
    </row>
    <row r="48" spans="1:7" ht="15.75" hidden="1">
      <c r="A48" s="131"/>
      <c r="B48" s="116">
        <v>400</v>
      </c>
      <c r="C48" s="117"/>
      <c r="D48" s="117"/>
      <c r="E48" s="117"/>
      <c r="F48" s="117"/>
      <c r="G48" s="132"/>
    </row>
    <row r="49" spans="1:7" ht="47.25">
      <c r="A49" s="131" t="s">
        <v>548</v>
      </c>
      <c r="B49" s="116">
        <v>400</v>
      </c>
      <c r="C49" s="117" t="s">
        <v>78</v>
      </c>
      <c r="D49" s="117" t="s">
        <v>80</v>
      </c>
      <c r="E49" s="117" t="s">
        <v>75</v>
      </c>
      <c r="F49" s="117" t="s">
        <v>465</v>
      </c>
      <c r="G49" s="132">
        <f>'бюджетная роспись'!G47+'бюджетная роспись'!G48+'бюджетная роспись'!G49+'бюджетная роспись'!G50+'бюджетная роспись'!G51+'бюджетная роспись'!G52+'бюджетная роспись'!G53</f>
        <v>23.349999999999994</v>
      </c>
    </row>
    <row r="50" spans="1:7" ht="31.5">
      <c r="A50" s="133" t="s">
        <v>372</v>
      </c>
      <c r="B50" s="116">
        <v>400</v>
      </c>
      <c r="C50" s="117" t="s">
        <v>40</v>
      </c>
      <c r="D50" s="117"/>
      <c r="E50" s="117"/>
      <c r="F50" s="117"/>
      <c r="G50" s="139">
        <f>G53+G59+G62+G51</f>
        <v>109.5</v>
      </c>
    </row>
    <row r="51" spans="1:7" ht="68.25" customHeight="1">
      <c r="A51" s="193" t="s">
        <v>478</v>
      </c>
      <c r="B51" s="116">
        <v>400</v>
      </c>
      <c r="C51" s="117" t="s">
        <v>40</v>
      </c>
      <c r="D51" s="117" t="s">
        <v>477</v>
      </c>
      <c r="E51" s="117"/>
      <c r="F51" s="117"/>
      <c r="G51" s="132">
        <f>G52</f>
        <v>10</v>
      </c>
    </row>
    <row r="52" spans="1:7" ht="47.25">
      <c r="A52" s="131" t="s">
        <v>548</v>
      </c>
      <c r="B52" s="116">
        <v>400</v>
      </c>
      <c r="C52" s="117" t="s">
        <v>40</v>
      </c>
      <c r="D52" s="117" t="s">
        <v>477</v>
      </c>
      <c r="E52" s="117" t="s">
        <v>479</v>
      </c>
      <c r="F52" s="117" t="s">
        <v>465</v>
      </c>
      <c r="G52" s="132">
        <f>'бюджетная роспись'!G55</f>
        <v>10</v>
      </c>
    </row>
    <row r="53" spans="1:7" ht="61.5" customHeight="1">
      <c r="A53" s="134" t="s">
        <v>41</v>
      </c>
      <c r="B53" s="116">
        <v>400</v>
      </c>
      <c r="C53" s="117" t="s">
        <v>40</v>
      </c>
      <c r="D53" s="117" t="s">
        <v>42</v>
      </c>
      <c r="E53" s="117"/>
      <c r="F53" s="117"/>
      <c r="G53" s="132">
        <f>G54+G57</f>
        <v>49.5</v>
      </c>
    </row>
    <row r="54" spans="1:7" ht="60.75" customHeight="1">
      <c r="A54" s="134" t="s">
        <v>89</v>
      </c>
      <c r="B54" s="116">
        <v>400</v>
      </c>
      <c r="C54" s="117" t="s">
        <v>40</v>
      </c>
      <c r="D54" s="117" t="s">
        <v>42</v>
      </c>
      <c r="E54" s="117" t="s">
        <v>88</v>
      </c>
      <c r="F54" s="117"/>
      <c r="G54" s="132">
        <f>G55+G56</f>
        <v>39.5</v>
      </c>
    </row>
    <row r="55" spans="1:7" ht="46.5" customHeight="1">
      <c r="A55" s="131" t="s">
        <v>548</v>
      </c>
      <c r="B55" s="116">
        <v>400</v>
      </c>
      <c r="C55" s="117" t="s">
        <v>40</v>
      </c>
      <c r="D55" s="117" t="s">
        <v>42</v>
      </c>
      <c r="E55" s="117" t="s">
        <v>88</v>
      </c>
      <c r="F55" s="117" t="s">
        <v>465</v>
      </c>
      <c r="G55" s="132">
        <f>'бюджетная роспись'!G62</f>
        <v>29.5</v>
      </c>
    </row>
    <row r="56" spans="1:7" ht="96" customHeight="1">
      <c r="A56" s="193" t="s">
        <v>575</v>
      </c>
      <c r="B56" s="116">
        <v>400</v>
      </c>
      <c r="C56" s="117" t="s">
        <v>40</v>
      </c>
      <c r="D56" s="117" t="s">
        <v>42</v>
      </c>
      <c r="E56" s="117" t="s">
        <v>88</v>
      </c>
      <c r="F56" s="117" t="s">
        <v>576</v>
      </c>
      <c r="G56" s="132">
        <f>'бюджетная роспись'!G66</f>
        <v>10</v>
      </c>
    </row>
    <row r="57" spans="1:7" ht="61.5" customHeight="1">
      <c r="A57" s="78" t="s">
        <v>530</v>
      </c>
      <c r="B57" s="116">
        <v>400</v>
      </c>
      <c r="C57" s="117" t="s">
        <v>40</v>
      </c>
      <c r="D57" s="117" t="s">
        <v>42</v>
      </c>
      <c r="E57" s="117" t="s">
        <v>343</v>
      </c>
      <c r="F57" s="117"/>
      <c r="G57" s="132">
        <f>G58</f>
        <v>10</v>
      </c>
    </row>
    <row r="58" spans="1:7" ht="46.5" customHeight="1">
      <c r="A58" s="131" t="s">
        <v>548</v>
      </c>
      <c r="B58" s="116">
        <v>400</v>
      </c>
      <c r="C58" s="117" t="s">
        <v>40</v>
      </c>
      <c r="D58" s="117" t="s">
        <v>42</v>
      </c>
      <c r="E58" s="117" t="s">
        <v>343</v>
      </c>
      <c r="F58" s="117" t="s">
        <v>465</v>
      </c>
      <c r="G58" s="132">
        <f>'бюджетная роспись'!G68</f>
        <v>10</v>
      </c>
    </row>
    <row r="59" spans="1:7" ht="21" customHeight="1">
      <c r="A59" s="134" t="s">
        <v>340</v>
      </c>
      <c r="B59" s="116">
        <v>400</v>
      </c>
      <c r="C59" s="117" t="s">
        <v>40</v>
      </c>
      <c r="D59" s="117" t="s">
        <v>90</v>
      </c>
      <c r="E59" s="117"/>
      <c r="F59" s="117"/>
      <c r="G59" s="132">
        <f>G60</f>
        <v>45</v>
      </c>
    </row>
    <row r="60" spans="1:7" ht="18" customHeight="1">
      <c r="A60" s="134" t="s">
        <v>104</v>
      </c>
      <c r="B60" s="116">
        <v>400</v>
      </c>
      <c r="C60" s="117" t="s">
        <v>40</v>
      </c>
      <c r="D60" s="117" t="s">
        <v>90</v>
      </c>
      <c r="E60" s="117" t="s">
        <v>91</v>
      </c>
      <c r="F60" s="117"/>
      <c r="G60" s="132">
        <f>G61</f>
        <v>45</v>
      </c>
    </row>
    <row r="61" spans="1:7" ht="44.25" customHeight="1">
      <c r="A61" s="131" t="s">
        <v>548</v>
      </c>
      <c r="B61" s="116">
        <v>400</v>
      </c>
      <c r="C61" s="117" t="s">
        <v>40</v>
      </c>
      <c r="D61" s="117" t="s">
        <v>90</v>
      </c>
      <c r="E61" s="117" t="s">
        <v>91</v>
      </c>
      <c r="F61" s="117" t="s">
        <v>465</v>
      </c>
      <c r="G61" s="132">
        <f>'бюджетная роспись'!G70</f>
        <v>45</v>
      </c>
    </row>
    <row r="62" spans="1:7" ht="46.5" customHeight="1">
      <c r="A62" s="131" t="s">
        <v>43</v>
      </c>
      <c r="B62" s="116">
        <v>400</v>
      </c>
      <c r="C62" s="117" t="s">
        <v>40</v>
      </c>
      <c r="D62" s="117" t="s">
        <v>44</v>
      </c>
      <c r="E62" s="117"/>
      <c r="F62" s="117"/>
      <c r="G62" s="132">
        <f>G63</f>
        <v>5</v>
      </c>
    </row>
    <row r="63" spans="1:7" ht="80.25" customHeight="1">
      <c r="A63" s="134" t="s">
        <v>341</v>
      </c>
      <c r="B63" s="116">
        <v>400</v>
      </c>
      <c r="C63" s="117" t="s">
        <v>40</v>
      </c>
      <c r="D63" s="117" t="s">
        <v>44</v>
      </c>
      <c r="E63" s="117" t="s">
        <v>103</v>
      </c>
      <c r="F63" s="117"/>
      <c r="G63" s="132">
        <f>G64</f>
        <v>5</v>
      </c>
    </row>
    <row r="64" spans="1:7" ht="44.25" customHeight="1">
      <c r="A64" s="131" t="s">
        <v>548</v>
      </c>
      <c r="B64" s="116">
        <v>400</v>
      </c>
      <c r="C64" s="117" t="s">
        <v>40</v>
      </c>
      <c r="D64" s="117" t="s">
        <v>44</v>
      </c>
      <c r="E64" s="117" t="s">
        <v>103</v>
      </c>
      <c r="F64" s="117" t="s">
        <v>465</v>
      </c>
      <c r="G64" s="132">
        <f>'бюджетная роспись'!G75</f>
        <v>5</v>
      </c>
    </row>
    <row r="65" spans="1:7" ht="29.25" customHeight="1">
      <c r="A65" s="134" t="s">
        <v>337</v>
      </c>
      <c r="B65" s="116">
        <v>400</v>
      </c>
      <c r="C65" s="117" t="s">
        <v>45</v>
      </c>
      <c r="D65" s="117"/>
      <c r="E65" s="117" t="s">
        <v>33</v>
      </c>
      <c r="F65" s="117"/>
      <c r="G65" s="136">
        <f>G66+G69+G83+G74</f>
        <v>982.8499999999999</v>
      </c>
    </row>
    <row r="66" spans="1:7" ht="28.5" customHeight="1">
      <c r="A66" s="134" t="s">
        <v>46</v>
      </c>
      <c r="B66" s="116">
        <v>400</v>
      </c>
      <c r="C66" s="117" t="s">
        <v>45</v>
      </c>
      <c r="D66" s="117" t="str">
        <f>" 0401"</f>
        <v> 0401</v>
      </c>
      <c r="E66" s="117" t="s">
        <v>33</v>
      </c>
      <c r="F66" s="117"/>
      <c r="G66" s="132">
        <f>G67</f>
        <v>30</v>
      </c>
    </row>
    <row r="67" spans="1:7" ht="62.25" customHeight="1">
      <c r="A67" s="131" t="s">
        <v>81</v>
      </c>
      <c r="B67" s="116">
        <v>400</v>
      </c>
      <c r="C67" s="117" t="s">
        <v>45</v>
      </c>
      <c r="D67" s="117" t="s">
        <v>47</v>
      </c>
      <c r="E67" s="117" t="s">
        <v>82</v>
      </c>
      <c r="F67" s="117"/>
      <c r="G67" s="132">
        <f>G68</f>
        <v>30</v>
      </c>
    </row>
    <row r="68" spans="1:7" ht="29.25" customHeight="1">
      <c r="A68" s="131" t="s">
        <v>548</v>
      </c>
      <c r="B68" s="116">
        <v>400</v>
      </c>
      <c r="C68" s="117" t="s">
        <v>45</v>
      </c>
      <c r="D68" s="117" t="s">
        <v>47</v>
      </c>
      <c r="E68" s="117" t="s">
        <v>82</v>
      </c>
      <c r="F68" s="117" t="s">
        <v>465</v>
      </c>
      <c r="G68" s="132">
        <v>30</v>
      </c>
    </row>
    <row r="69" spans="1:7" ht="30" customHeight="1">
      <c r="A69" s="77" t="s">
        <v>136</v>
      </c>
      <c r="B69" s="116">
        <v>400</v>
      </c>
      <c r="C69" s="117" t="s">
        <v>45</v>
      </c>
      <c r="D69" s="117" t="s">
        <v>48</v>
      </c>
      <c r="E69" s="117"/>
      <c r="F69" s="117"/>
      <c r="G69" s="132">
        <f>G70+G72</f>
        <v>31.25</v>
      </c>
    </row>
    <row r="70" spans="1:7" ht="28.5" customHeight="1">
      <c r="A70" s="77" t="s">
        <v>136</v>
      </c>
      <c r="B70" s="116">
        <v>400</v>
      </c>
      <c r="C70" s="117" t="s">
        <v>45</v>
      </c>
      <c r="D70" s="117" t="s">
        <v>48</v>
      </c>
      <c r="E70" s="117" t="s">
        <v>284</v>
      </c>
      <c r="F70" s="117"/>
      <c r="G70" s="132">
        <f>G71</f>
        <v>0</v>
      </c>
    </row>
    <row r="71" spans="1:7" ht="42" customHeight="1">
      <c r="A71" s="131" t="s">
        <v>548</v>
      </c>
      <c r="B71" s="116">
        <v>400</v>
      </c>
      <c r="C71" s="117" t="s">
        <v>45</v>
      </c>
      <c r="D71" s="117" t="s">
        <v>48</v>
      </c>
      <c r="E71" s="117" t="s">
        <v>284</v>
      </c>
      <c r="F71" s="117" t="s">
        <v>465</v>
      </c>
      <c r="G71" s="132"/>
    </row>
    <row r="72" spans="1:7" ht="31.5">
      <c r="A72" s="78" t="s">
        <v>443</v>
      </c>
      <c r="B72" s="116">
        <v>400</v>
      </c>
      <c r="C72" s="117" t="s">
        <v>45</v>
      </c>
      <c r="D72" s="117" t="s">
        <v>48</v>
      </c>
      <c r="E72" s="117" t="s">
        <v>444</v>
      </c>
      <c r="F72" s="117"/>
      <c r="G72" s="139">
        <f>G73</f>
        <v>31.25</v>
      </c>
    </row>
    <row r="73" spans="1:7" ht="47.25">
      <c r="A73" s="131" t="s">
        <v>548</v>
      </c>
      <c r="B73" s="116">
        <v>400</v>
      </c>
      <c r="C73" s="117" t="s">
        <v>45</v>
      </c>
      <c r="D73" s="117" t="s">
        <v>48</v>
      </c>
      <c r="E73" s="117" t="s">
        <v>444</v>
      </c>
      <c r="F73" s="117" t="s">
        <v>465</v>
      </c>
      <c r="G73" s="139">
        <f>'бюджетная роспись'!G90</f>
        <v>31.25</v>
      </c>
    </row>
    <row r="74" spans="1:7" ht="15.75">
      <c r="A74" s="78" t="s">
        <v>406</v>
      </c>
      <c r="B74" s="171">
        <v>400</v>
      </c>
      <c r="C74" s="172" t="s">
        <v>45</v>
      </c>
      <c r="D74" s="172" t="s">
        <v>124</v>
      </c>
      <c r="E74" s="117"/>
      <c r="F74" s="117"/>
      <c r="G74" s="139">
        <f>G75+G79</f>
        <v>921.5999999999999</v>
      </c>
    </row>
    <row r="75" spans="1:7" ht="47.25" customHeight="1">
      <c r="A75" s="78" t="s">
        <v>455</v>
      </c>
      <c r="B75" s="171">
        <v>400</v>
      </c>
      <c r="C75" s="172" t="s">
        <v>45</v>
      </c>
      <c r="D75" s="172" t="s">
        <v>124</v>
      </c>
      <c r="E75" s="117" t="s">
        <v>125</v>
      </c>
      <c r="F75" s="117"/>
      <c r="G75" s="139">
        <f>G76</f>
        <v>652.9</v>
      </c>
    </row>
    <row r="76" spans="1:7" ht="47.25">
      <c r="A76" s="131" t="s">
        <v>548</v>
      </c>
      <c r="B76" s="171">
        <v>400</v>
      </c>
      <c r="C76" s="172" t="s">
        <v>45</v>
      </c>
      <c r="D76" s="172" t="s">
        <v>124</v>
      </c>
      <c r="E76" s="117" t="s">
        <v>125</v>
      </c>
      <c r="F76" s="117" t="s">
        <v>465</v>
      </c>
      <c r="G76" s="139">
        <v>652.9</v>
      </c>
    </row>
    <row r="77" spans="1:7" ht="63">
      <c r="A77" s="78" t="s">
        <v>181</v>
      </c>
      <c r="B77" s="171">
        <v>400</v>
      </c>
      <c r="C77" s="172" t="s">
        <v>45</v>
      </c>
      <c r="D77" s="172" t="s">
        <v>124</v>
      </c>
      <c r="E77" s="117" t="s">
        <v>149</v>
      </c>
      <c r="F77" s="117"/>
      <c r="G77" s="136"/>
    </row>
    <row r="78" spans="1:7" ht="47.25">
      <c r="A78" s="131" t="s">
        <v>548</v>
      </c>
      <c r="B78" s="171">
        <v>400</v>
      </c>
      <c r="C78" s="172" t="s">
        <v>45</v>
      </c>
      <c r="D78" s="172" t="s">
        <v>124</v>
      </c>
      <c r="E78" s="117" t="s">
        <v>149</v>
      </c>
      <c r="F78" s="117" t="s">
        <v>465</v>
      </c>
      <c r="G78" s="136"/>
    </row>
    <row r="79" spans="1:7" ht="47.25">
      <c r="A79" s="78" t="s">
        <v>123</v>
      </c>
      <c r="B79" s="171">
        <v>400</v>
      </c>
      <c r="C79" s="172" t="s">
        <v>45</v>
      </c>
      <c r="D79" s="172" t="s">
        <v>124</v>
      </c>
      <c r="E79" s="117" t="s">
        <v>126</v>
      </c>
      <c r="F79" s="117"/>
      <c r="G79" s="132">
        <f>G80</f>
        <v>268.7</v>
      </c>
    </row>
    <row r="80" spans="1:7" ht="47.25">
      <c r="A80" s="131" t="s">
        <v>548</v>
      </c>
      <c r="B80" s="171">
        <v>400</v>
      </c>
      <c r="C80" s="172" t="s">
        <v>45</v>
      </c>
      <c r="D80" s="172" t="s">
        <v>124</v>
      </c>
      <c r="E80" s="117" t="s">
        <v>126</v>
      </c>
      <c r="F80" s="117" t="s">
        <v>465</v>
      </c>
      <c r="G80" s="132">
        <f>'бюджетная роспись'!G101</f>
        <v>268.7</v>
      </c>
    </row>
    <row r="81" spans="1:7" ht="15.75">
      <c r="A81" s="137" t="s">
        <v>49</v>
      </c>
      <c r="B81" s="116">
        <v>400</v>
      </c>
      <c r="C81" s="117" t="s">
        <v>45</v>
      </c>
      <c r="D81" s="117" t="s">
        <v>50</v>
      </c>
      <c r="E81" s="118"/>
      <c r="F81" s="118"/>
      <c r="G81" s="132">
        <f>G82</f>
        <v>0</v>
      </c>
    </row>
    <row r="82" spans="1:7" s="115" customFormat="1" ht="47.25">
      <c r="A82" s="134" t="s">
        <v>368</v>
      </c>
      <c r="B82" s="116">
        <v>400</v>
      </c>
      <c r="C82" s="117" t="s">
        <v>45</v>
      </c>
      <c r="D82" s="117" t="s">
        <v>50</v>
      </c>
      <c r="E82" s="119" t="s">
        <v>51</v>
      </c>
      <c r="F82" s="138"/>
      <c r="G82" s="132">
        <f>G83</f>
        <v>0</v>
      </c>
    </row>
    <row r="83" spans="1:7" ht="47.25">
      <c r="A83" s="131" t="s">
        <v>548</v>
      </c>
      <c r="B83" s="116">
        <v>400</v>
      </c>
      <c r="C83" s="117" t="s">
        <v>45</v>
      </c>
      <c r="D83" s="117" t="s">
        <v>50</v>
      </c>
      <c r="E83" s="117" t="s">
        <v>51</v>
      </c>
      <c r="F83" s="117" t="s">
        <v>465</v>
      </c>
      <c r="G83" s="132">
        <f>'бюджетная роспись'!G105</f>
        <v>0</v>
      </c>
    </row>
    <row r="84" spans="1:7" ht="15.75">
      <c r="A84" s="134" t="s">
        <v>338</v>
      </c>
      <c r="B84" s="116">
        <v>400</v>
      </c>
      <c r="C84" s="117" t="s">
        <v>52</v>
      </c>
      <c r="D84" s="117"/>
      <c r="E84" s="117"/>
      <c r="F84" s="117"/>
      <c r="G84" s="132">
        <f>G91+G96+G85</f>
        <v>1420.6000000000001</v>
      </c>
    </row>
    <row r="85" spans="1:7" ht="15.75">
      <c r="A85" s="134" t="s">
        <v>362</v>
      </c>
      <c r="B85" s="116">
        <v>400</v>
      </c>
      <c r="C85" s="117" t="s">
        <v>52</v>
      </c>
      <c r="D85" s="117" t="s">
        <v>83</v>
      </c>
      <c r="E85" s="117"/>
      <c r="F85" s="117"/>
      <c r="G85" s="132">
        <f>G86</f>
        <v>50</v>
      </c>
    </row>
    <row r="86" spans="1:7" ht="15.75">
      <c r="A86" s="186" t="s">
        <v>320</v>
      </c>
      <c r="B86" s="116">
        <v>400</v>
      </c>
      <c r="C86" s="117" t="s">
        <v>52</v>
      </c>
      <c r="D86" s="117" t="s">
        <v>83</v>
      </c>
      <c r="E86" s="117" t="s">
        <v>321</v>
      </c>
      <c r="F86" s="117"/>
      <c r="G86" s="132">
        <f>G87</f>
        <v>50</v>
      </c>
    </row>
    <row r="87" spans="1:7" ht="72.75">
      <c r="A87" s="187" t="s">
        <v>422</v>
      </c>
      <c r="B87" s="116">
        <v>400</v>
      </c>
      <c r="C87" s="117" t="s">
        <v>52</v>
      </c>
      <c r="D87" s="117" t="s">
        <v>83</v>
      </c>
      <c r="E87" s="117" t="s">
        <v>322</v>
      </c>
      <c r="F87" s="117"/>
      <c r="G87" s="132">
        <f>G90</f>
        <v>50</v>
      </c>
    </row>
    <row r="88" spans="1:7" ht="44.25" customHeight="1" hidden="1">
      <c r="A88" s="187" t="s">
        <v>317</v>
      </c>
      <c r="B88" s="116">
        <v>400</v>
      </c>
      <c r="C88" s="117" t="s">
        <v>52</v>
      </c>
      <c r="D88" s="117" t="s">
        <v>83</v>
      </c>
      <c r="E88" s="117" t="s">
        <v>120</v>
      </c>
      <c r="F88" s="117" t="s">
        <v>465</v>
      </c>
      <c r="G88" s="196"/>
    </row>
    <row r="89" spans="1:7" ht="43.5" customHeight="1" hidden="1">
      <c r="A89" s="187" t="s">
        <v>318</v>
      </c>
      <c r="B89" s="116">
        <v>400</v>
      </c>
      <c r="C89" s="117" t="s">
        <v>52</v>
      </c>
      <c r="D89" s="117" t="s">
        <v>83</v>
      </c>
      <c r="E89" s="117" t="s">
        <v>437</v>
      </c>
      <c r="F89" s="117" t="s">
        <v>465</v>
      </c>
      <c r="G89" s="132"/>
    </row>
    <row r="90" spans="1:7" ht="43.5" customHeight="1">
      <c r="A90" s="131" t="s">
        <v>548</v>
      </c>
      <c r="B90" s="116">
        <v>400</v>
      </c>
      <c r="C90" s="117" t="s">
        <v>52</v>
      </c>
      <c r="D90" s="117" t="s">
        <v>83</v>
      </c>
      <c r="E90" s="117" t="s">
        <v>322</v>
      </c>
      <c r="F90" s="117" t="s">
        <v>465</v>
      </c>
      <c r="G90" s="132">
        <f>'бюджетная роспись'!G114</f>
        <v>50</v>
      </c>
    </row>
    <row r="91" spans="1:7" ht="15.75">
      <c r="A91" s="134" t="s">
        <v>93</v>
      </c>
      <c r="B91" s="116">
        <v>400</v>
      </c>
      <c r="C91" s="117" t="s">
        <v>52</v>
      </c>
      <c r="D91" s="117" t="s">
        <v>92</v>
      </c>
      <c r="E91" s="117"/>
      <c r="F91" s="117"/>
      <c r="G91" s="132">
        <f>G92</f>
        <v>311.7</v>
      </c>
    </row>
    <row r="92" spans="1:7" ht="31.5">
      <c r="A92" s="134" t="s">
        <v>347</v>
      </c>
      <c r="B92" s="116">
        <v>400</v>
      </c>
      <c r="C92" s="117" t="s">
        <v>52</v>
      </c>
      <c r="D92" s="117" t="s">
        <v>92</v>
      </c>
      <c r="E92" s="117" t="s">
        <v>94</v>
      </c>
      <c r="F92" s="117"/>
      <c r="G92" s="132">
        <f>G93+G95+G97</f>
        <v>311.7</v>
      </c>
    </row>
    <row r="93" spans="1:7" ht="63" hidden="1">
      <c r="A93" s="131" t="s">
        <v>66</v>
      </c>
      <c r="B93" s="116">
        <v>400</v>
      </c>
      <c r="C93" s="117" t="s">
        <v>84</v>
      </c>
      <c r="D93" s="117" t="s">
        <v>83</v>
      </c>
      <c r="E93" s="117" t="s">
        <v>67</v>
      </c>
      <c r="F93" s="117"/>
      <c r="G93" s="136">
        <f>G94</f>
        <v>0</v>
      </c>
    </row>
    <row r="94" spans="1:7" ht="15.75" hidden="1">
      <c r="A94" s="131" t="s">
        <v>68</v>
      </c>
      <c r="B94" s="116">
        <v>400</v>
      </c>
      <c r="C94" s="117" t="s">
        <v>84</v>
      </c>
      <c r="D94" s="117" t="s">
        <v>83</v>
      </c>
      <c r="E94" s="117" t="s">
        <v>67</v>
      </c>
      <c r="F94" s="117" t="s">
        <v>69</v>
      </c>
      <c r="G94" s="136"/>
    </row>
    <row r="95" spans="1:7" ht="47.25">
      <c r="A95" s="131" t="s">
        <v>548</v>
      </c>
      <c r="B95" s="116">
        <v>400</v>
      </c>
      <c r="C95" s="117" t="s">
        <v>52</v>
      </c>
      <c r="D95" s="117" t="s">
        <v>92</v>
      </c>
      <c r="E95" s="117" t="s">
        <v>94</v>
      </c>
      <c r="F95" s="117" t="s">
        <v>465</v>
      </c>
      <c r="G95" s="132">
        <f>'бюджетная роспись'!G117</f>
        <v>311.7</v>
      </c>
    </row>
    <row r="96" spans="1:7" ht="15.75">
      <c r="A96" s="131" t="s">
        <v>95</v>
      </c>
      <c r="B96" s="116">
        <v>400</v>
      </c>
      <c r="C96" s="117" t="s">
        <v>52</v>
      </c>
      <c r="D96" s="117" t="s">
        <v>53</v>
      </c>
      <c r="E96" s="117"/>
      <c r="F96" s="117"/>
      <c r="G96" s="132">
        <f>G112+G114+G116+G118</f>
        <v>1058.9</v>
      </c>
    </row>
    <row r="97" spans="1:7" ht="15.75" hidden="1">
      <c r="A97" s="131"/>
      <c r="B97" s="116">
        <v>400</v>
      </c>
      <c r="C97" s="117"/>
      <c r="D97" s="117"/>
      <c r="E97" s="117"/>
      <c r="F97" s="117"/>
      <c r="G97" s="132"/>
    </row>
    <row r="98" spans="1:7" ht="15.75" hidden="1">
      <c r="A98" s="131"/>
      <c r="B98" s="116">
        <v>400</v>
      </c>
      <c r="C98" s="117"/>
      <c r="D98" s="117"/>
      <c r="E98" s="117"/>
      <c r="F98" s="117"/>
      <c r="G98" s="132"/>
    </row>
    <row r="99" spans="1:7" ht="15.75" hidden="1">
      <c r="A99" s="134"/>
      <c r="B99" s="116">
        <v>400</v>
      </c>
      <c r="C99" s="117"/>
      <c r="D99" s="117"/>
      <c r="E99" s="117"/>
      <c r="F99" s="117"/>
      <c r="G99" s="132"/>
    </row>
    <row r="100" spans="1:7" ht="15.75" hidden="1">
      <c r="A100" s="134"/>
      <c r="B100" s="116">
        <v>400</v>
      </c>
      <c r="C100" s="117"/>
      <c r="D100" s="117"/>
      <c r="E100" s="117"/>
      <c r="F100" s="117"/>
      <c r="G100" s="132"/>
    </row>
    <row r="101" spans="1:7" ht="15.75" hidden="1">
      <c r="A101" s="134"/>
      <c r="B101" s="116">
        <v>400</v>
      </c>
      <c r="C101" s="117"/>
      <c r="D101" s="117"/>
      <c r="E101" s="117"/>
      <c r="F101" s="117"/>
      <c r="G101" s="132"/>
    </row>
    <row r="102" spans="1:7" ht="15.75" hidden="1">
      <c r="A102" s="134"/>
      <c r="B102" s="116">
        <v>400</v>
      </c>
      <c r="C102" s="117"/>
      <c r="D102" s="117"/>
      <c r="E102" s="117"/>
      <c r="F102" s="117"/>
      <c r="G102" s="132"/>
    </row>
    <row r="103" spans="1:7" ht="15.75" hidden="1">
      <c r="A103" s="134"/>
      <c r="B103" s="116">
        <v>400</v>
      </c>
      <c r="C103" s="117"/>
      <c r="D103" s="117"/>
      <c r="E103" s="117"/>
      <c r="F103" s="117"/>
      <c r="G103" s="132"/>
    </row>
    <row r="104" spans="1:7" ht="15.75" hidden="1">
      <c r="A104" s="134"/>
      <c r="B104" s="116"/>
      <c r="C104" s="117"/>
      <c r="D104" s="117"/>
      <c r="E104" s="117"/>
      <c r="F104" s="117"/>
      <c r="G104" s="132"/>
    </row>
    <row r="105" spans="1:7" ht="15.75" hidden="1">
      <c r="A105" s="134"/>
      <c r="B105" s="116"/>
      <c r="C105" s="117"/>
      <c r="D105" s="117"/>
      <c r="E105" s="117"/>
      <c r="F105" s="117"/>
      <c r="G105" s="132"/>
    </row>
    <row r="106" spans="1:7" ht="15.75" hidden="1">
      <c r="A106" s="134"/>
      <c r="B106" s="116"/>
      <c r="C106" s="117"/>
      <c r="D106" s="117"/>
      <c r="E106" s="117"/>
      <c r="F106" s="117"/>
      <c r="G106" s="132"/>
    </row>
    <row r="107" spans="1:7" ht="15.75" hidden="1">
      <c r="A107" s="134"/>
      <c r="B107" s="116"/>
      <c r="C107" s="117"/>
      <c r="D107" s="117"/>
      <c r="E107" s="117"/>
      <c r="F107" s="117"/>
      <c r="G107" s="132"/>
    </row>
    <row r="108" spans="1:7" ht="15.75" hidden="1">
      <c r="A108" s="134"/>
      <c r="B108" s="116"/>
      <c r="C108" s="117"/>
      <c r="D108" s="117"/>
      <c r="E108" s="117"/>
      <c r="F108" s="117"/>
      <c r="G108" s="132"/>
    </row>
    <row r="109" spans="1:7" ht="15.75" hidden="1">
      <c r="A109" s="134"/>
      <c r="B109" s="116"/>
      <c r="C109" s="117"/>
      <c r="D109" s="117"/>
      <c r="E109" s="117"/>
      <c r="F109" s="117"/>
      <c r="G109" s="132"/>
    </row>
    <row r="110" spans="1:7" ht="15.75" hidden="1">
      <c r="A110" s="134"/>
      <c r="B110" s="116"/>
      <c r="C110" s="117"/>
      <c r="D110" s="117"/>
      <c r="E110" s="117"/>
      <c r="F110" s="117"/>
      <c r="G110" s="132"/>
    </row>
    <row r="111" spans="1:7" ht="15.75" hidden="1">
      <c r="A111" s="134"/>
      <c r="B111" s="116"/>
      <c r="C111" s="117"/>
      <c r="D111" s="117"/>
      <c r="E111" s="117"/>
      <c r="F111" s="117"/>
      <c r="G111" s="132"/>
    </row>
    <row r="112" spans="1:7" ht="15.75">
      <c r="A112" s="135" t="s">
        <v>388</v>
      </c>
      <c r="B112" s="116">
        <v>400</v>
      </c>
      <c r="C112" s="117" t="s">
        <v>52</v>
      </c>
      <c r="D112" s="117" t="s">
        <v>53</v>
      </c>
      <c r="E112" s="117" t="s">
        <v>96</v>
      </c>
      <c r="F112" s="117"/>
      <c r="G112" s="132">
        <f>G113</f>
        <v>300</v>
      </c>
    </row>
    <row r="113" spans="1:7" ht="47.25">
      <c r="A113" s="131" t="s">
        <v>548</v>
      </c>
      <c r="B113" s="116">
        <v>400</v>
      </c>
      <c r="C113" s="117" t="s">
        <v>52</v>
      </c>
      <c r="D113" s="117" t="s">
        <v>53</v>
      </c>
      <c r="E113" s="117" t="s">
        <v>96</v>
      </c>
      <c r="F113" s="117" t="s">
        <v>465</v>
      </c>
      <c r="G113" s="132">
        <f>'бюджетная роспись'!G127</f>
        <v>300</v>
      </c>
    </row>
    <row r="114" spans="1:7" ht="15.75">
      <c r="A114" s="133" t="s">
        <v>348</v>
      </c>
      <c r="B114" s="116">
        <v>400</v>
      </c>
      <c r="C114" s="117" t="s">
        <v>52</v>
      </c>
      <c r="D114" s="117" t="s">
        <v>53</v>
      </c>
      <c r="E114" s="117" t="s">
        <v>97</v>
      </c>
      <c r="F114" s="117"/>
      <c r="G114" s="132">
        <f>'бюджетная роспись'!G129</f>
        <v>0</v>
      </c>
    </row>
    <row r="115" spans="1:7" ht="47.25">
      <c r="A115" s="131" t="s">
        <v>548</v>
      </c>
      <c r="B115" s="116">
        <v>400</v>
      </c>
      <c r="C115" s="117" t="s">
        <v>52</v>
      </c>
      <c r="D115" s="117" t="s">
        <v>53</v>
      </c>
      <c r="E115" s="117" t="s">
        <v>97</v>
      </c>
      <c r="F115" s="117" t="s">
        <v>465</v>
      </c>
      <c r="G115" s="132">
        <f>'бюджетная роспись'!G137</f>
        <v>16</v>
      </c>
    </row>
    <row r="116" spans="1:7" ht="15.75">
      <c r="A116" s="134" t="s">
        <v>349</v>
      </c>
      <c r="B116" s="116">
        <v>400</v>
      </c>
      <c r="C116" s="117" t="s">
        <v>52</v>
      </c>
      <c r="D116" s="117" t="s">
        <v>53</v>
      </c>
      <c r="E116" s="117" t="s">
        <v>98</v>
      </c>
      <c r="F116" s="117"/>
      <c r="G116" s="132">
        <f>G117</f>
        <v>16</v>
      </c>
    </row>
    <row r="117" spans="1:7" ht="47.25">
      <c r="A117" s="131" t="s">
        <v>548</v>
      </c>
      <c r="B117" s="116">
        <v>400</v>
      </c>
      <c r="C117" s="117" t="s">
        <v>52</v>
      </c>
      <c r="D117" s="117" t="s">
        <v>53</v>
      </c>
      <c r="E117" s="117" t="s">
        <v>98</v>
      </c>
      <c r="F117" s="117" t="s">
        <v>465</v>
      </c>
      <c r="G117" s="132">
        <f>'бюджетная роспись'!G137</f>
        <v>16</v>
      </c>
    </row>
    <row r="118" spans="1:7" ht="31.5">
      <c r="A118" s="131" t="s">
        <v>9</v>
      </c>
      <c r="B118" s="116">
        <v>400</v>
      </c>
      <c r="C118" s="117" t="s">
        <v>52</v>
      </c>
      <c r="D118" s="117" t="s">
        <v>53</v>
      </c>
      <c r="E118" s="117" t="s">
        <v>449</v>
      </c>
      <c r="F118" s="117"/>
      <c r="G118" s="139">
        <f>G119</f>
        <v>742.9</v>
      </c>
    </row>
    <row r="119" spans="1:7" ht="47.25">
      <c r="A119" s="131" t="s">
        <v>548</v>
      </c>
      <c r="B119" s="116">
        <v>400</v>
      </c>
      <c r="C119" s="117" t="s">
        <v>52</v>
      </c>
      <c r="D119" s="117" t="s">
        <v>53</v>
      </c>
      <c r="E119" s="117" t="s">
        <v>449</v>
      </c>
      <c r="F119" s="117" t="s">
        <v>465</v>
      </c>
      <c r="G119" s="139">
        <f>'бюджетная роспись'!G140</f>
        <v>742.9</v>
      </c>
    </row>
    <row r="120" spans="1:7" ht="47.25">
      <c r="A120" s="78" t="s">
        <v>187</v>
      </c>
      <c r="B120" s="173">
        <v>400</v>
      </c>
      <c r="C120" s="170" t="s">
        <v>52</v>
      </c>
      <c r="D120" s="170" t="s">
        <v>53</v>
      </c>
      <c r="E120" s="170">
        <v>7951700</v>
      </c>
      <c r="F120" s="173"/>
      <c r="G120" s="139"/>
    </row>
    <row r="121" spans="1:7" ht="47.25">
      <c r="A121" s="131" t="s">
        <v>548</v>
      </c>
      <c r="B121" s="173">
        <v>400</v>
      </c>
      <c r="C121" s="170" t="s">
        <v>52</v>
      </c>
      <c r="D121" s="170" t="s">
        <v>53</v>
      </c>
      <c r="E121" s="170">
        <v>7951700</v>
      </c>
      <c r="F121" s="173">
        <v>240</v>
      </c>
      <c r="G121" s="139"/>
    </row>
    <row r="122" spans="1:7" ht="31.5">
      <c r="A122" s="135" t="s">
        <v>55</v>
      </c>
      <c r="B122" s="116">
        <v>400</v>
      </c>
      <c r="C122" s="117" t="s">
        <v>56</v>
      </c>
      <c r="D122" s="117"/>
      <c r="E122" s="117"/>
      <c r="F122" s="117"/>
      <c r="G122" s="132">
        <f>G123</f>
        <v>534.9</v>
      </c>
    </row>
    <row r="123" spans="1:7" ht="26.25" customHeight="1">
      <c r="A123" s="135" t="s">
        <v>58</v>
      </c>
      <c r="B123" s="116">
        <v>400</v>
      </c>
      <c r="C123" s="117" t="s">
        <v>56</v>
      </c>
      <c r="D123" s="117" t="s">
        <v>57</v>
      </c>
      <c r="E123" s="117" t="s">
        <v>59</v>
      </c>
      <c r="F123" s="117"/>
      <c r="G123" s="132">
        <f>G125</f>
        <v>534.9</v>
      </c>
    </row>
    <row r="124" spans="1:7" ht="48.75" customHeight="1" hidden="1">
      <c r="A124" s="140" t="e">
        <f>#REF!</f>
        <v>#REF!</v>
      </c>
      <c r="B124" s="116">
        <v>400</v>
      </c>
      <c r="C124" s="117" t="s">
        <v>56</v>
      </c>
      <c r="D124" s="117" t="s">
        <v>57</v>
      </c>
      <c r="E124" s="117" t="s">
        <v>60</v>
      </c>
      <c r="F124" s="119" t="s">
        <v>54</v>
      </c>
      <c r="G124" s="141"/>
    </row>
    <row r="125" spans="1:7" ht="31.5" customHeight="1">
      <c r="A125" s="78" t="s">
        <v>306</v>
      </c>
      <c r="B125" s="116">
        <v>400</v>
      </c>
      <c r="C125" s="117" t="s">
        <v>56</v>
      </c>
      <c r="D125" s="117" t="s">
        <v>57</v>
      </c>
      <c r="E125" s="117" t="s">
        <v>60</v>
      </c>
      <c r="F125" s="119" t="s">
        <v>307</v>
      </c>
      <c r="G125" s="141">
        <f>'бюджетная роспись'!G151</f>
        <v>534.9</v>
      </c>
    </row>
    <row r="126" spans="1:7" ht="15.75">
      <c r="A126" s="133" t="s">
        <v>350</v>
      </c>
      <c r="B126" s="116">
        <v>400</v>
      </c>
      <c r="C126" s="117" t="s">
        <v>220</v>
      </c>
      <c r="D126" s="117" t="s">
        <v>99</v>
      </c>
      <c r="E126" s="117"/>
      <c r="F126" s="117"/>
      <c r="G126" s="132">
        <f>G128+G130</f>
        <v>64</v>
      </c>
    </row>
    <row r="127" spans="1:7" ht="15.75" hidden="1">
      <c r="A127" s="133"/>
      <c r="B127" s="116">
        <v>400</v>
      </c>
      <c r="C127" s="117"/>
      <c r="D127" s="117"/>
      <c r="E127" s="117"/>
      <c r="F127" s="117"/>
      <c r="G127" s="132"/>
    </row>
    <row r="128" spans="1:7" ht="33.75" customHeight="1">
      <c r="A128" s="133" t="s">
        <v>456</v>
      </c>
      <c r="B128" s="116">
        <v>400</v>
      </c>
      <c r="C128" s="117" t="s">
        <v>220</v>
      </c>
      <c r="D128" s="117" t="s">
        <v>87</v>
      </c>
      <c r="E128" s="117" t="s">
        <v>344</v>
      </c>
      <c r="F128" s="117"/>
      <c r="G128" s="132">
        <f>G129</f>
        <v>10</v>
      </c>
    </row>
    <row r="129" spans="1:7" ht="15.75">
      <c r="A129" s="133" t="s">
        <v>453</v>
      </c>
      <c r="B129" s="116">
        <v>400</v>
      </c>
      <c r="C129" s="117" t="s">
        <v>220</v>
      </c>
      <c r="D129" s="117" t="s">
        <v>87</v>
      </c>
      <c r="E129" s="117" t="s">
        <v>345</v>
      </c>
      <c r="F129" s="117" t="s">
        <v>466</v>
      </c>
      <c r="G129" s="132">
        <f>'бюджетная роспись'!G155</f>
        <v>10</v>
      </c>
    </row>
    <row r="130" spans="1:7" ht="29.25" customHeight="1">
      <c r="A130" s="133" t="s">
        <v>64</v>
      </c>
      <c r="B130" s="116">
        <v>400</v>
      </c>
      <c r="C130" s="117" t="s">
        <v>220</v>
      </c>
      <c r="D130" s="117" t="s">
        <v>63</v>
      </c>
      <c r="E130" s="117" t="s">
        <v>520</v>
      </c>
      <c r="F130" s="117"/>
      <c r="G130" s="132">
        <f>G131</f>
        <v>54</v>
      </c>
    </row>
    <row r="131" spans="1:7" ht="15.75">
      <c r="A131" s="133" t="s">
        <v>62</v>
      </c>
      <c r="B131" s="116">
        <v>400</v>
      </c>
      <c r="C131" s="117" t="s">
        <v>220</v>
      </c>
      <c r="D131" s="117" t="s">
        <v>63</v>
      </c>
      <c r="E131" s="117" t="s">
        <v>520</v>
      </c>
      <c r="F131" s="117" t="s">
        <v>466</v>
      </c>
      <c r="G131" s="132">
        <f>'бюджетная роспись'!G157</f>
        <v>54</v>
      </c>
    </row>
    <row r="132" spans="1:7" ht="15.75">
      <c r="A132" s="135" t="s">
        <v>61</v>
      </c>
      <c r="B132" s="116">
        <v>400</v>
      </c>
      <c r="C132" s="117" t="s">
        <v>65</v>
      </c>
      <c r="D132" s="117"/>
      <c r="E132" s="117"/>
      <c r="F132" s="117"/>
      <c r="G132" s="132">
        <f>G133</f>
        <v>120.7</v>
      </c>
    </row>
    <row r="133" spans="1:7" ht="15.75">
      <c r="A133" s="135" t="s">
        <v>85</v>
      </c>
      <c r="B133" s="116">
        <v>400</v>
      </c>
      <c r="C133" s="117" t="s">
        <v>65</v>
      </c>
      <c r="D133" s="117" t="s">
        <v>86</v>
      </c>
      <c r="E133" s="117"/>
      <c r="F133" s="117"/>
      <c r="G133" s="132">
        <f>G134</f>
        <v>120.7</v>
      </c>
    </row>
    <row r="134" spans="1:7" ht="31.5">
      <c r="A134" s="134" t="s">
        <v>100</v>
      </c>
      <c r="B134" s="116">
        <v>400</v>
      </c>
      <c r="C134" s="117" t="s">
        <v>65</v>
      </c>
      <c r="D134" s="117" t="s">
        <v>86</v>
      </c>
      <c r="E134" s="117" t="s">
        <v>101</v>
      </c>
      <c r="F134" s="117"/>
      <c r="G134" s="132">
        <f>G135</f>
        <v>120.7</v>
      </c>
    </row>
    <row r="135" spans="1:7" ht="47.25">
      <c r="A135" s="131" t="s">
        <v>548</v>
      </c>
      <c r="B135" s="116">
        <v>400</v>
      </c>
      <c r="C135" s="117" t="s">
        <v>65</v>
      </c>
      <c r="D135" s="117" t="s">
        <v>86</v>
      </c>
      <c r="E135" s="117" t="s">
        <v>102</v>
      </c>
      <c r="F135" s="117" t="s">
        <v>465</v>
      </c>
      <c r="G135" s="132">
        <f>'бюджетная роспись'!G159</f>
        <v>120.7</v>
      </c>
    </row>
    <row r="136" spans="1:7" ht="0.75" customHeight="1">
      <c r="A136" s="78" t="s">
        <v>524</v>
      </c>
      <c r="B136" s="116">
        <v>400</v>
      </c>
      <c r="C136" s="121" t="s">
        <v>84</v>
      </c>
      <c r="D136" s="121" t="s">
        <v>552</v>
      </c>
      <c r="E136" s="121" t="s">
        <v>553</v>
      </c>
      <c r="F136" s="121"/>
      <c r="G136" s="142">
        <f>G137</f>
        <v>0</v>
      </c>
    </row>
    <row r="137" spans="1:7" ht="48" hidden="1" thickBot="1">
      <c r="A137" s="175" t="s">
        <v>548</v>
      </c>
      <c r="B137" s="143">
        <v>400</v>
      </c>
      <c r="C137" s="144" t="s">
        <v>84</v>
      </c>
      <c r="D137" s="144" t="s">
        <v>552</v>
      </c>
      <c r="E137" s="144" t="s">
        <v>553</v>
      </c>
      <c r="F137" s="144" t="s">
        <v>465</v>
      </c>
      <c r="G137" s="145"/>
    </row>
  </sheetData>
  <sheetProtection/>
  <mergeCells count="2">
    <mergeCell ref="A9:G10"/>
    <mergeCell ref="D1:G1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4.57421875" style="0" customWidth="1"/>
    <col min="2" max="2" width="22.57421875" style="0" customWidth="1"/>
  </cols>
  <sheetData>
    <row r="1" ht="15">
      <c r="B1" s="28"/>
    </row>
    <row r="2" ht="12.75">
      <c r="B2" s="11" t="s">
        <v>360</v>
      </c>
    </row>
    <row r="3" ht="12.75">
      <c r="B3" s="12" t="s">
        <v>352</v>
      </c>
    </row>
    <row r="4" ht="12.75">
      <c r="B4" s="11" t="s">
        <v>353</v>
      </c>
    </row>
    <row r="5" ht="12.75">
      <c r="B5" s="17" t="s">
        <v>354</v>
      </c>
    </row>
    <row r="6" ht="12.75">
      <c r="B6" s="23" t="s">
        <v>199</v>
      </c>
    </row>
    <row r="7" ht="12.75">
      <c r="B7" s="21" t="s">
        <v>1</v>
      </c>
    </row>
    <row r="10" spans="1:2" ht="12.75">
      <c r="A10" s="239" t="s">
        <v>431</v>
      </c>
      <c r="B10" s="239"/>
    </row>
    <row r="11" spans="1:2" ht="16.5" customHeight="1">
      <c r="A11" s="239"/>
      <c r="B11" s="239"/>
    </row>
    <row r="12" spans="1:3" ht="51" customHeight="1">
      <c r="A12" s="238" t="s">
        <v>156</v>
      </c>
      <c r="B12" s="238"/>
      <c r="C12" s="238"/>
    </row>
    <row r="13" spans="1:2" ht="16.5">
      <c r="A13" s="24"/>
      <c r="B13" s="25" t="s">
        <v>203</v>
      </c>
    </row>
    <row r="14" spans="1:2" ht="16.5">
      <c r="A14" s="26" t="s">
        <v>432</v>
      </c>
      <c r="B14" s="26" t="s">
        <v>433</v>
      </c>
    </row>
    <row r="15" spans="1:2" ht="16.5">
      <c r="A15" s="161" t="s">
        <v>434</v>
      </c>
      <c r="B15" s="26">
        <f>B16</f>
        <v>22.1</v>
      </c>
    </row>
    <row r="16" spans="1:2" ht="16.5">
      <c r="A16" s="161" t="s">
        <v>435</v>
      </c>
      <c r="B16" s="26">
        <f>B18</f>
        <v>22.1</v>
      </c>
    </row>
    <row r="17" spans="1:2" ht="16.5">
      <c r="A17" s="161" t="s">
        <v>436</v>
      </c>
      <c r="B17" s="26"/>
    </row>
    <row r="18" spans="1:2" ht="33">
      <c r="A18" s="161" t="s">
        <v>438</v>
      </c>
      <c r="B18" s="26">
        <v>22.1</v>
      </c>
    </row>
  </sheetData>
  <sheetProtection/>
  <mergeCells count="2">
    <mergeCell ref="A12:C12"/>
    <mergeCell ref="A10:B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C1">
      <selection activeCell="F20" sqref="F20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2.7109375" style="0" customWidth="1"/>
    <col min="4" max="4" width="11.57421875" style="0" customWidth="1"/>
    <col min="5" max="5" width="11.28125" style="0" customWidth="1"/>
    <col min="6" max="6" width="11.8515625" style="0" customWidth="1"/>
  </cols>
  <sheetData>
    <row r="1" spans="3:9" ht="15">
      <c r="C1" s="28"/>
      <c r="I1" t="s">
        <v>361</v>
      </c>
    </row>
    <row r="2" spans="1:6" ht="12.75" customHeight="1">
      <c r="A2" s="19"/>
      <c r="C2" s="11"/>
      <c r="D2" s="11"/>
      <c r="E2" s="11"/>
      <c r="F2" s="11" t="s">
        <v>235</v>
      </c>
    </row>
    <row r="3" spans="1:6" ht="12.75" customHeight="1">
      <c r="A3" s="19"/>
      <c r="C3" s="12"/>
      <c r="D3" s="12"/>
      <c r="E3" s="12"/>
      <c r="F3" s="12" t="s">
        <v>2</v>
      </c>
    </row>
    <row r="4" spans="1:6" ht="12.75" customHeight="1">
      <c r="A4" s="19"/>
      <c r="C4" s="11"/>
      <c r="D4" s="11"/>
      <c r="E4" s="11"/>
      <c r="F4" s="11"/>
    </row>
    <row r="5" spans="1:12" ht="18" customHeight="1">
      <c r="A5" s="19"/>
      <c r="B5" s="240" t="s">
        <v>157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2.75">
      <c r="A6" s="19"/>
      <c r="C6" s="23"/>
      <c r="D6" s="23"/>
      <c r="E6" s="23"/>
      <c r="F6" s="23"/>
      <c r="L6" t="s">
        <v>203</v>
      </c>
    </row>
    <row r="7" spans="1:12" ht="102">
      <c r="A7" s="20"/>
      <c r="B7" s="18"/>
      <c r="C7" s="154" t="s">
        <v>244</v>
      </c>
      <c r="D7" s="154" t="s">
        <v>245</v>
      </c>
      <c r="E7" s="154" t="s">
        <v>236</v>
      </c>
      <c r="F7" s="154" t="s">
        <v>237</v>
      </c>
      <c r="G7" s="146" t="s">
        <v>238</v>
      </c>
      <c r="H7" s="146" t="s">
        <v>239</v>
      </c>
      <c r="I7" s="146" t="s">
        <v>240</v>
      </c>
      <c r="J7" s="146" t="s">
        <v>241</v>
      </c>
      <c r="K7" s="146" t="s">
        <v>242</v>
      </c>
      <c r="L7" s="146" t="s">
        <v>243</v>
      </c>
    </row>
    <row r="8" spans="1:12" ht="12.75" customHeight="1">
      <c r="A8" s="20" t="s">
        <v>374</v>
      </c>
      <c r="B8" s="18" t="s">
        <v>204</v>
      </c>
      <c r="C8" s="18"/>
      <c r="D8" s="20"/>
      <c r="E8" s="20"/>
      <c r="F8" s="20"/>
      <c r="G8" s="18"/>
      <c r="H8" s="18"/>
      <c r="I8" s="18"/>
      <c r="J8" s="18"/>
      <c r="K8" s="18"/>
      <c r="L8" s="18"/>
    </row>
    <row r="9" spans="1:12" ht="12.75">
      <c r="A9" s="18"/>
      <c r="B9" s="18" t="s">
        <v>205</v>
      </c>
      <c r="C9" s="18"/>
      <c r="D9" s="155"/>
      <c r="E9" s="155"/>
      <c r="F9" s="155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 t="s">
        <v>108</v>
      </c>
      <c r="B11" s="18" t="s">
        <v>206</v>
      </c>
      <c r="C11" s="158">
        <v>0</v>
      </c>
      <c r="D11" s="158">
        <v>156</v>
      </c>
      <c r="E11" s="158">
        <v>0</v>
      </c>
      <c r="F11" s="158">
        <f>C11+D11-E11</f>
        <v>156</v>
      </c>
      <c r="G11" s="158">
        <v>0</v>
      </c>
      <c r="H11" s="158">
        <v>156</v>
      </c>
      <c r="I11" s="158">
        <v>0</v>
      </c>
      <c r="J11" s="158">
        <v>0</v>
      </c>
      <c r="K11" s="158">
        <v>0</v>
      </c>
      <c r="L11" s="158">
        <v>0</v>
      </c>
    </row>
    <row r="12" spans="1:12" ht="12.75">
      <c r="A12" s="20">
        <v>1</v>
      </c>
      <c r="B12" s="156" t="s">
        <v>207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</row>
    <row r="13" spans="1:12" ht="12.75">
      <c r="A13" s="20"/>
      <c r="B13" s="18" t="s">
        <v>208</v>
      </c>
      <c r="C13" s="158">
        <v>470</v>
      </c>
      <c r="D13" s="158">
        <f>D11</f>
        <v>156</v>
      </c>
      <c r="E13" s="158">
        <v>156</v>
      </c>
      <c r="F13" s="158">
        <v>314</v>
      </c>
      <c r="G13" s="158">
        <v>0</v>
      </c>
      <c r="H13" s="158">
        <v>156</v>
      </c>
      <c r="I13" s="158">
        <v>158</v>
      </c>
      <c r="J13" s="158">
        <v>0</v>
      </c>
      <c r="K13" s="158">
        <v>158</v>
      </c>
      <c r="L13" s="158">
        <v>0</v>
      </c>
    </row>
    <row r="14" spans="1:12" ht="12.75">
      <c r="A14" s="20"/>
      <c r="B14" s="18" t="s">
        <v>209</v>
      </c>
      <c r="C14" s="159">
        <f>C13</f>
        <v>470</v>
      </c>
      <c r="D14" s="159">
        <f>D13</f>
        <v>156</v>
      </c>
      <c r="E14" s="159">
        <f aca="true" t="shared" si="0" ref="E14:L14">E13</f>
        <v>156</v>
      </c>
      <c r="F14" s="159">
        <f>F13+F11</f>
        <v>470</v>
      </c>
      <c r="G14" s="159">
        <f t="shared" si="0"/>
        <v>0</v>
      </c>
      <c r="H14" s="159">
        <f>H11+H13</f>
        <v>312</v>
      </c>
      <c r="I14" s="159">
        <f t="shared" si="0"/>
        <v>158</v>
      </c>
      <c r="J14" s="159">
        <f t="shared" si="0"/>
        <v>0</v>
      </c>
      <c r="K14" s="159">
        <f t="shared" si="0"/>
        <v>158</v>
      </c>
      <c r="L14" s="159">
        <f t="shared" si="0"/>
        <v>0</v>
      </c>
    </row>
    <row r="15" spans="1:6" ht="13.5" customHeight="1">
      <c r="A15" s="153"/>
      <c r="B15" s="157"/>
      <c r="C15" s="5"/>
      <c r="D15" s="5"/>
      <c r="E15" s="5"/>
      <c r="F15" s="5"/>
    </row>
  </sheetData>
  <sheetProtection/>
  <mergeCells count="1">
    <mergeCell ref="B5:L5"/>
  </mergeCells>
  <printOptions/>
  <pageMargins left="0" right="0" top="0.1968503937007874" bottom="0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6" width="9.140625" style="24" customWidth="1"/>
    <col min="7" max="7" width="14.00390625" style="24" customWidth="1"/>
    <col min="8" max="16384" width="9.140625" style="24" customWidth="1"/>
  </cols>
  <sheetData>
    <row r="1" spans="4:5" ht="16.5">
      <c r="D1" s="243"/>
      <c r="E1" s="243"/>
    </row>
    <row r="2" ht="16.5">
      <c r="D2" s="36" t="s">
        <v>451</v>
      </c>
    </row>
    <row r="3" ht="16.5">
      <c r="D3" s="37" t="s">
        <v>352</v>
      </c>
    </row>
    <row r="4" ht="16.5">
      <c r="D4" s="36" t="s">
        <v>353</v>
      </c>
    </row>
    <row r="5" ht="16.5">
      <c r="D5" s="38" t="s">
        <v>354</v>
      </c>
    </row>
    <row r="6" ht="16.5">
      <c r="D6" s="39" t="s">
        <v>199</v>
      </c>
    </row>
    <row r="7" ht="16.5">
      <c r="D7" s="40" t="s">
        <v>3</v>
      </c>
    </row>
    <row r="12" spans="1:9" ht="16.5" customHeight="1">
      <c r="A12" s="242" t="s">
        <v>504</v>
      </c>
      <c r="B12" s="242"/>
      <c r="C12" s="242"/>
      <c r="D12" s="242"/>
      <c r="E12" s="242"/>
      <c r="F12" s="242"/>
      <c r="G12" s="242"/>
      <c r="H12" s="242"/>
      <c r="I12" s="35"/>
    </row>
    <row r="13" spans="1:9" ht="12.75" customHeight="1">
      <c r="A13" s="242"/>
      <c r="B13" s="242"/>
      <c r="C13" s="242"/>
      <c r="D13" s="242"/>
      <c r="E13" s="242"/>
      <c r="F13" s="242"/>
      <c r="G13" s="242"/>
      <c r="H13" s="242"/>
      <c r="I13" s="35"/>
    </row>
    <row r="14" spans="1:9" ht="12.75" customHeight="1">
      <c r="A14" s="242"/>
      <c r="B14" s="242"/>
      <c r="C14" s="242"/>
      <c r="D14" s="242"/>
      <c r="E14" s="242"/>
      <c r="F14" s="242"/>
      <c r="G14" s="242"/>
      <c r="H14" s="242"/>
      <c r="I14" s="35"/>
    </row>
    <row r="15" spans="1:9" ht="5.25" customHeight="1">
      <c r="A15" s="242"/>
      <c r="B15" s="242"/>
      <c r="C15" s="242"/>
      <c r="D15" s="242"/>
      <c r="E15" s="242"/>
      <c r="F15" s="242"/>
      <c r="G15" s="242"/>
      <c r="H15" s="242"/>
      <c r="I15" s="35"/>
    </row>
    <row r="16" spans="1:9" ht="7.5" customHeight="1" hidden="1">
      <c r="A16" s="242"/>
      <c r="B16" s="242"/>
      <c r="C16" s="242"/>
      <c r="D16" s="242"/>
      <c r="E16" s="242"/>
      <c r="F16" s="242"/>
      <c r="G16" s="242"/>
      <c r="H16" s="242"/>
      <c r="I16" s="35"/>
    </row>
    <row r="17" spans="2:9" ht="12.75" customHeight="1" hidden="1">
      <c r="B17" s="35"/>
      <c r="C17" s="35"/>
      <c r="D17" s="35"/>
      <c r="E17" s="35"/>
      <c r="F17" s="35"/>
      <c r="G17" s="35"/>
      <c r="H17" s="35"/>
      <c r="I17" s="35"/>
    </row>
    <row r="18" spans="2:9" ht="12.75" customHeight="1" hidden="1">
      <c r="B18" s="35"/>
      <c r="C18" s="35"/>
      <c r="D18" s="35"/>
      <c r="E18" s="35"/>
      <c r="F18" s="35"/>
      <c r="G18" s="35"/>
      <c r="H18" s="35"/>
      <c r="I18" s="35"/>
    </row>
    <row r="19" spans="2:9" ht="12.75" customHeight="1" hidden="1">
      <c r="B19" s="35"/>
      <c r="C19" s="35"/>
      <c r="D19" s="35"/>
      <c r="E19" s="35"/>
      <c r="F19" s="35"/>
      <c r="G19" s="35"/>
      <c r="H19" s="35"/>
      <c r="I19" s="35"/>
    </row>
    <row r="25" spans="2:7" ht="12.75" customHeight="1">
      <c r="B25" s="241" t="s">
        <v>12</v>
      </c>
      <c r="C25" s="241"/>
      <c r="D25" s="241"/>
      <c r="E25" s="241"/>
      <c r="F25" s="241"/>
      <c r="G25" s="241"/>
    </row>
    <row r="26" spans="2:7" ht="16.5">
      <c r="B26" s="241"/>
      <c r="C26" s="241"/>
      <c r="D26" s="241"/>
      <c r="E26" s="241"/>
      <c r="F26" s="241"/>
      <c r="G26" s="241"/>
    </row>
    <row r="28" spans="1:8" ht="16.5">
      <c r="A28" s="42"/>
      <c r="B28" s="43" t="s">
        <v>13</v>
      </c>
      <c r="C28" s="43"/>
      <c r="D28" s="43"/>
      <c r="E28" s="43"/>
      <c r="F28" s="43"/>
      <c r="G28" s="47">
        <v>156</v>
      </c>
      <c r="H28" s="41"/>
    </row>
    <row r="29" spans="1:8" ht="16.5">
      <c r="A29" s="44"/>
      <c r="B29" s="45" t="s">
        <v>14</v>
      </c>
      <c r="C29" s="45"/>
      <c r="D29" s="45"/>
      <c r="E29" s="45"/>
      <c r="F29" s="45"/>
      <c r="G29" s="44">
        <v>0</v>
      </c>
      <c r="H29" s="46"/>
    </row>
  </sheetData>
  <sheetProtection/>
  <mergeCells count="3">
    <mergeCell ref="B25:G26"/>
    <mergeCell ref="A12:H16"/>
    <mergeCell ref="D1:E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8.28125" style="0" customWidth="1"/>
  </cols>
  <sheetData>
    <row r="1" spans="1:7" ht="12.75">
      <c r="A1" s="200"/>
      <c r="B1" s="200"/>
      <c r="C1" s="204" t="s">
        <v>5</v>
      </c>
      <c r="D1" s="200"/>
      <c r="E1" s="200"/>
      <c r="F1" s="200"/>
      <c r="G1" s="200"/>
    </row>
    <row r="2" spans="1:7" ht="12.75">
      <c r="A2" s="200"/>
      <c r="B2" s="200"/>
      <c r="C2" s="205" t="s">
        <v>352</v>
      </c>
      <c r="D2" s="200"/>
      <c r="E2" s="200"/>
      <c r="F2" s="200"/>
      <c r="G2" s="200"/>
    </row>
    <row r="3" spans="1:7" ht="12.75">
      <c r="A3" s="200"/>
      <c r="B3" s="200"/>
      <c r="C3" s="204" t="s">
        <v>353</v>
      </c>
      <c r="D3" s="200"/>
      <c r="E3" s="200"/>
      <c r="F3" s="200"/>
      <c r="G3" s="200"/>
    </row>
    <row r="4" spans="1:7" ht="12.75">
      <c r="A4" s="200"/>
      <c r="B4" s="200"/>
      <c r="C4" s="206" t="s">
        <v>354</v>
      </c>
      <c r="D4" s="200"/>
      <c r="E4" s="200"/>
      <c r="F4" s="200"/>
      <c r="G4" s="200"/>
    </row>
    <row r="5" spans="1:7" ht="12.75">
      <c r="A5" s="200"/>
      <c r="B5" s="200"/>
      <c r="C5" s="207" t="s">
        <v>199</v>
      </c>
      <c r="D5" s="200"/>
      <c r="E5" s="200"/>
      <c r="F5" s="200"/>
      <c r="G5" s="200"/>
    </row>
    <row r="6" spans="1:7" ht="12.75">
      <c r="A6" s="200"/>
      <c r="B6" s="200"/>
      <c r="C6" s="21" t="s">
        <v>4</v>
      </c>
      <c r="D6" s="200"/>
      <c r="E6" s="200"/>
      <c r="F6" s="200"/>
      <c r="G6" s="200"/>
    </row>
    <row r="7" spans="1:7" ht="12.75">
      <c r="A7" s="200"/>
      <c r="B7" s="200"/>
      <c r="C7" s="200"/>
      <c r="D7" s="200"/>
      <c r="E7" s="200"/>
      <c r="F7" s="200"/>
      <c r="G7" s="200"/>
    </row>
    <row r="8" spans="1:7" ht="12.75">
      <c r="A8" s="200"/>
      <c r="B8" s="177" t="s">
        <v>533</v>
      </c>
      <c r="C8" s="200"/>
      <c r="D8" s="200"/>
      <c r="E8" s="200"/>
      <c r="F8" s="200"/>
      <c r="G8" s="200"/>
    </row>
    <row r="9" spans="1:7" ht="12.75">
      <c r="A9" s="200"/>
      <c r="B9" s="200"/>
      <c r="C9" s="200"/>
      <c r="D9" s="200"/>
      <c r="E9" s="200"/>
      <c r="F9" s="200"/>
      <c r="G9" s="200"/>
    </row>
    <row r="10" spans="1:7" ht="53.25" customHeight="1">
      <c r="A10" s="201" t="s">
        <v>190</v>
      </c>
      <c r="B10" s="202">
        <v>400</v>
      </c>
      <c r="C10" s="202">
        <v>1003</v>
      </c>
      <c r="D10" s="148">
        <v>5201500</v>
      </c>
      <c r="E10" s="202"/>
      <c r="F10" s="203">
        <f>F11</f>
        <v>54</v>
      </c>
      <c r="G10" s="200"/>
    </row>
    <row r="11" spans="1:7" ht="42.75" customHeight="1">
      <c r="A11" s="201" t="s">
        <v>301</v>
      </c>
      <c r="B11" s="202">
        <v>400</v>
      </c>
      <c r="C11" s="202">
        <v>1003</v>
      </c>
      <c r="D11" s="148">
        <v>5201500</v>
      </c>
      <c r="E11" s="202">
        <v>310</v>
      </c>
      <c r="F11" s="203">
        <f>F12</f>
        <v>54</v>
      </c>
      <c r="G11" s="200"/>
    </row>
    <row r="12" spans="1:7" ht="61.5" customHeight="1">
      <c r="A12" s="201" t="s">
        <v>302</v>
      </c>
      <c r="B12" s="202">
        <v>400</v>
      </c>
      <c r="C12" s="202">
        <v>1003</v>
      </c>
      <c r="D12" s="148">
        <v>5201500</v>
      </c>
      <c r="E12" s="202">
        <v>313</v>
      </c>
      <c r="F12" s="203">
        <v>54</v>
      </c>
      <c r="G12" s="20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5.57421875" style="0" customWidth="1"/>
  </cols>
  <sheetData>
    <row r="1" spans="3:6" ht="12.75">
      <c r="C1" s="204" t="s">
        <v>6</v>
      </c>
      <c r="D1" s="200"/>
      <c r="E1" s="200"/>
      <c r="F1" s="200"/>
    </row>
    <row r="2" spans="3:6" ht="12.75">
      <c r="C2" s="205" t="s">
        <v>352</v>
      </c>
      <c r="D2" s="200"/>
      <c r="E2" s="200"/>
      <c r="F2" s="200"/>
    </row>
    <row r="3" spans="3:6" ht="12.75">
      <c r="C3" s="204" t="s">
        <v>353</v>
      </c>
      <c r="D3" s="200"/>
      <c r="E3" s="200"/>
      <c r="F3" s="200"/>
    </row>
    <row r="4" spans="3:6" ht="12.75">
      <c r="C4" s="206" t="s">
        <v>354</v>
      </c>
      <c r="D4" s="200"/>
      <c r="E4" s="200"/>
      <c r="F4" s="200"/>
    </row>
    <row r="5" spans="3:6" ht="12.75">
      <c r="C5" s="207" t="s">
        <v>199</v>
      </c>
      <c r="D5" s="200"/>
      <c r="E5" s="200"/>
      <c r="F5" s="200"/>
    </row>
    <row r="6" spans="3:6" ht="12.75">
      <c r="C6" s="21" t="s">
        <v>4</v>
      </c>
      <c r="D6" s="200"/>
      <c r="E6" s="200"/>
      <c r="F6" s="200"/>
    </row>
    <row r="8" spans="1:6" ht="30.75" customHeight="1">
      <c r="A8" s="244" t="s">
        <v>534</v>
      </c>
      <c r="B8" s="244"/>
      <c r="C8" s="244"/>
      <c r="D8" s="244"/>
      <c r="E8" s="244"/>
      <c r="F8" s="244"/>
    </row>
    <row r="10" ht="4.5" customHeight="1"/>
    <row r="11" spans="1:6" ht="79.5" customHeight="1">
      <c r="A11" s="146" t="s">
        <v>535</v>
      </c>
      <c r="B11" s="147">
        <v>400</v>
      </c>
      <c r="C11" s="148" t="s">
        <v>77</v>
      </c>
      <c r="D11" s="149">
        <v>7953401</v>
      </c>
      <c r="E11" s="147"/>
      <c r="F11" s="182">
        <f>F12</f>
        <v>213</v>
      </c>
    </row>
    <row r="12" spans="1:6" ht="42" customHeight="1">
      <c r="A12" s="176" t="s">
        <v>458</v>
      </c>
      <c r="B12" s="147">
        <v>400</v>
      </c>
      <c r="C12" s="148" t="s">
        <v>77</v>
      </c>
      <c r="D12" s="149">
        <v>7953401</v>
      </c>
      <c r="E12" s="147">
        <v>240</v>
      </c>
      <c r="F12" s="182">
        <f>F13</f>
        <v>213</v>
      </c>
    </row>
    <row r="13" spans="1:6" ht="39" customHeight="1">
      <c r="A13" s="146" t="s">
        <v>459</v>
      </c>
      <c r="B13" s="147">
        <v>400</v>
      </c>
      <c r="C13" s="148" t="s">
        <v>77</v>
      </c>
      <c r="D13" s="149">
        <v>7953401</v>
      </c>
      <c r="E13" s="147">
        <v>242</v>
      </c>
      <c r="F13" s="182">
        <v>213</v>
      </c>
    </row>
  </sheetData>
  <sheetProtection/>
  <mergeCells count="1"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2013-12-24T11:57:11Z</cp:lastPrinted>
  <dcterms:created xsi:type="dcterms:W3CDTF">1996-10-08T23:32:33Z</dcterms:created>
  <dcterms:modified xsi:type="dcterms:W3CDTF">2014-01-06T08:22:13Z</dcterms:modified>
  <cp:category/>
  <cp:version/>
  <cp:contentType/>
  <cp:contentStatus/>
</cp:coreProperties>
</file>